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19T5-THU1" sheetId="12" r:id="rId1"/>
    <sheet name="19T5-THU2" sheetId="2" r:id="rId2"/>
  </sheets>
  <definedNames>
    <definedName name="_xlnm.Print_Titles" localSheetId="0">'19T5-THU1'!$10:$11</definedName>
  </definedNames>
  <calcPr calcId="144525"/>
</workbook>
</file>

<file path=xl/calcChain.xml><?xml version="1.0" encoding="utf-8"?>
<calcChain xmlns="http://schemas.openxmlformats.org/spreadsheetml/2006/main">
  <c r="H34" i="2" l="1"/>
  <c r="F34" i="2"/>
  <c r="H33" i="2"/>
  <c r="F33" i="2"/>
  <c r="H32" i="2"/>
  <c r="F32" i="2"/>
  <c r="H31" i="2"/>
  <c r="F31" i="2"/>
  <c r="H30" i="2"/>
  <c r="F30" i="2"/>
  <c r="H29" i="2"/>
  <c r="F29" i="2"/>
  <c r="H28" i="2"/>
  <c r="F28" i="2"/>
  <c r="H23" i="2"/>
  <c r="F23" i="2"/>
  <c r="H22" i="2"/>
  <c r="F22" i="2"/>
  <c r="H21" i="2"/>
  <c r="F21" i="2"/>
  <c r="H20" i="2"/>
  <c r="F20" i="2"/>
  <c r="H19" i="2"/>
  <c r="F19" i="2"/>
  <c r="H18" i="2"/>
  <c r="F18" i="2"/>
  <c r="H17" i="2"/>
  <c r="F17" i="2"/>
  <c r="H16" i="2"/>
  <c r="F16" i="2"/>
  <c r="H15" i="2"/>
  <c r="F15" i="2"/>
  <c r="H14" i="2"/>
  <c r="F14" i="2"/>
  <c r="H13" i="2"/>
  <c r="F13" i="2"/>
  <c r="H34" i="12"/>
  <c r="F34" i="12"/>
  <c r="H33" i="12"/>
  <c r="F33" i="12"/>
  <c r="H32" i="12"/>
  <c r="F32" i="12"/>
  <c r="H31" i="12"/>
  <c r="F31" i="12"/>
  <c r="H30" i="12"/>
  <c r="F30" i="12"/>
  <c r="H29" i="12"/>
  <c r="F29" i="12"/>
  <c r="H28" i="12"/>
  <c r="F28" i="12"/>
  <c r="H27" i="12"/>
  <c r="F27" i="12"/>
  <c r="H26" i="12"/>
  <c r="F26" i="12"/>
  <c r="H25" i="12"/>
  <c r="F25" i="12"/>
  <c r="H24" i="12"/>
  <c r="F24" i="12"/>
  <c r="H23" i="12"/>
  <c r="F23" i="12"/>
  <c r="H22" i="12"/>
  <c r="F22" i="12"/>
  <c r="H21" i="12"/>
  <c r="F21" i="12"/>
  <c r="H20" i="12"/>
  <c r="F20" i="12"/>
  <c r="H19" i="12"/>
  <c r="F19" i="12"/>
  <c r="H18" i="12"/>
  <c r="F18" i="12"/>
  <c r="H17" i="12"/>
  <c r="F17" i="12"/>
  <c r="H16" i="12"/>
  <c r="F16" i="12"/>
  <c r="H15" i="12"/>
  <c r="F15" i="12"/>
  <c r="H14" i="12"/>
  <c r="F14" i="12"/>
  <c r="H13" i="12"/>
  <c r="F13" i="12"/>
  <c r="H24" i="2" l="1"/>
  <c r="H25" i="2"/>
  <c r="G49" i="2" s="1"/>
  <c r="H49" i="2" s="1"/>
  <c r="H26" i="2"/>
  <c r="H27" i="2"/>
  <c r="H35" i="2"/>
  <c r="H36" i="2"/>
  <c r="H37" i="2"/>
  <c r="H38" i="2"/>
  <c r="H39" i="2"/>
  <c r="H40" i="2"/>
  <c r="F24" i="2"/>
  <c r="F25" i="2"/>
  <c r="F26" i="2"/>
  <c r="F27" i="2"/>
  <c r="F35" i="2"/>
  <c r="F36" i="2"/>
  <c r="F37" i="2"/>
  <c r="F38" i="2"/>
  <c r="F39" i="2"/>
  <c r="F40" i="2"/>
  <c r="H12" i="2"/>
  <c r="G48" i="2" s="1"/>
  <c r="H48" i="2" s="1"/>
  <c r="F12" i="2"/>
  <c r="E48" i="2" s="1"/>
  <c r="F48" i="2" s="1"/>
  <c r="H35" i="12"/>
  <c r="H36" i="12"/>
  <c r="G60" i="12" s="1"/>
  <c r="H60" i="12" s="1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2" i="12"/>
  <c r="H12" i="12"/>
  <c r="G56" i="12" s="1"/>
  <c r="H56" i="12" s="1"/>
  <c r="F35" i="12"/>
  <c r="F36" i="12"/>
  <c r="E59" i="12" s="1"/>
  <c r="F59" i="12" s="1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2" i="12"/>
  <c r="F12" i="12"/>
  <c r="E61" i="12" s="1"/>
  <c r="G58" i="12"/>
  <c r="H58" i="12" s="1"/>
  <c r="E57" i="12"/>
  <c r="F57" i="12" s="1"/>
  <c r="E45" i="2" l="1"/>
  <c r="F45" i="2" s="1"/>
  <c r="E47" i="2"/>
  <c r="F47" i="2" s="1"/>
  <c r="E49" i="2"/>
  <c r="F49" i="2" s="1"/>
  <c r="G45" i="2"/>
  <c r="H45" i="2" s="1"/>
  <c r="G47" i="2"/>
  <c r="H47" i="2" s="1"/>
  <c r="E44" i="2"/>
  <c r="F44" i="2" s="1"/>
  <c r="E46" i="2"/>
  <c r="F46" i="2" s="1"/>
  <c r="G44" i="2"/>
  <c r="H44" i="2" s="1"/>
  <c r="G46" i="2"/>
  <c r="H46" i="2" s="1"/>
  <c r="E56" i="12"/>
  <c r="F56" i="12" s="1"/>
  <c r="E60" i="12"/>
  <c r="F60" i="12" s="1"/>
  <c r="E58" i="12"/>
  <c r="F58" i="12" s="1"/>
  <c r="F61" i="12"/>
  <c r="G61" i="12"/>
  <c r="H61" i="12" s="1"/>
  <c r="G57" i="12"/>
  <c r="H57" i="12" s="1"/>
  <c r="G59" i="12"/>
  <c r="H59" i="12" s="1"/>
</calcChain>
</file>

<file path=xl/sharedStrings.xml><?xml version="1.0" encoding="utf-8"?>
<sst xmlns="http://schemas.openxmlformats.org/spreadsheetml/2006/main" count="286" uniqueCount="226">
  <si>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</si>
  <si>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</si>
  <si>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</si>
  <si>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</si>
  <si>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</si>
  <si>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</si>
  <si>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</si>
  <si>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</si>
  <si>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</si>
  <si>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</si>
  <si>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</si>
  <si>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</si>
  <si>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</si>
  <si>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</si>
  <si>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</si>
  <si>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</si>
  <si>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</si>
  <si>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</si>
  <si>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</si>
  <si>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</si>
  <si>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</si>
  <si>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</si>
  <si>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</si>
  <si>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tháng . . . .năm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</si>
  <si>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</si>
  <si>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</si>
  <si>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</si>
  <si>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</si>
  <si>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Nam</t>
  </si>
  <si>
    <t>Nguyễn Thanh</t>
  </si>
  <si>
    <t>Nguyễn Văn</t>
  </si>
  <si>
    <t>Tuấn</t>
  </si>
  <si>
    <t>Hiếu</t>
  </si>
  <si>
    <t>Nguyễn Anh</t>
  </si>
  <si>
    <t>Hương</t>
  </si>
  <si>
    <t>Khanh</t>
  </si>
  <si>
    <t>Mã HSSV</t>
  </si>
  <si>
    <t>Lớp:  19T5-THU1    Sĩ số:  41  Khoa: Công nghệ Thông tin</t>
  </si>
  <si>
    <t>19004859</t>
  </si>
  <si>
    <t>Trần Nam</t>
  </si>
  <si>
    <t>Anh</t>
  </si>
  <si>
    <t>19004860</t>
  </si>
  <si>
    <t>Châu Văn</t>
  </si>
  <si>
    <t>Bảo</t>
  </si>
  <si>
    <t>19005438</t>
  </si>
  <si>
    <t>Dương Minh</t>
  </si>
  <si>
    <t>Chung</t>
  </si>
  <si>
    <t>19004861</t>
  </si>
  <si>
    <t>Sỹ Thị</t>
  </si>
  <si>
    <t>19004717</t>
  </si>
  <si>
    <t>Nguyễn Minh Đức</t>
  </si>
  <si>
    <t>Cường</t>
  </si>
  <si>
    <t>19004716</t>
  </si>
  <si>
    <t>Tạ Minh</t>
  </si>
  <si>
    <t>19004875</t>
  </si>
  <si>
    <t>Đinh Văn</t>
  </si>
  <si>
    <t>Đệ</t>
  </si>
  <si>
    <t>19004713</t>
  </si>
  <si>
    <t>Nguyễn Tiến Việt</t>
  </si>
  <si>
    <t>Dũng</t>
  </si>
  <si>
    <t>19004863</t>
  </si>
  <si>
    <t>Nguyễn Thị Ngọc</t>
  </si>
  <si>
    <t>Hiền</t>
  </si>
  <si>
    <t>19004851</t>
  </si>
  <si>
    <t>Trần Trung</t>
  </si>
  <si>
    <t>19004877</t>
  </si>
  <si>
    <t>Trương Thị</t>
  </si>
  <si>
    <t>Hồng</t>
  </si>
  <si>
    <t>19004538</t>
  </si>
  <si>
    <t>Lê Thế</t>
  </si>
  <si>
    <t>Huân</t>
  </si>
  <si>
    <t>19004557</t>
  </si>
  <si>
    <t>Mai Thu</t>
  </si>
  <si>
    <t>19004623</t>
  </si>
  <si>
    <t>Hồ Thị</t>
  </si>
  <si>
    <t>Khuyên</t>
  </si>
  <si>
    <t>19004536</t>
  </si>
  <si>
    <t>Phan Anh Tuấn</t>
  </si>
  <si>
    <t>Kiệt</t>
  </si>
  <si>
    <t>19004858</t>
  </si>
  <si>
    <t>Nguyễn</t>
  </si>
  <si>
    <t>Kính</t>
  </si>
  <si>
    <t>19004835</t>
  </si>
  <si>
    <t>Lê Quang</t>
  </si>
  <si>
    <t>Liêm</t>
  </si>
  <si>
    <t>19004879</t>
  </si>
  <si>
    <t>Phạm Hữu</t>
  </si>
  <si>
    <t>Lộc</t>
  </si>
  <si>
    <t>19004417</t>
  </si>
  <si>
    <t>Huỳnh Thị Xuân</t>
  </si>
  <si>
    <t>Mai</t>
  </si>
  <si>
    <t>19004771</t>
  </si>
  <si>
    <t>Trần Giang</t>
  </si>
  <si>
    <t>19004711</t>
  </si>
  <si>
    <t>Nguyễn Thị Huyền</t>
  </si>
  <si>
    <t>Nga</t>
  </si>
  <si>
    <t>19004880</t>
  </si>
  <si>
    <t>Phạm Minh</t>
  </si>
  <si>
    <t>Nghĩa</t>
  </si>
  <si>
    <t>19004682</t>
  </si>
  <si>
    <t>Phan Thị Ngọc</t>
  </si>
  <si>
    <t>Phượng</t>
  </si>
  <si>
    <t>19004683</t>
  </si>
  <si>
    <t>Vũ Như</t>
  </si>
  <si>
    <t>Quỳnh</t>
  </si>
  <si>
    <t>19004868</t>
  </si>
  <si>
    <t>Hồ Văn</t>
  </si>
  <si>
    <t>Sĩ</t>
  </si>
  <si>
    <t>19004884</t>
  </si>
  <si>
    <t>Trần Thế</t>
  </si>
  <si>
    <t>Sơn</t>
  </si>
  <si>
    <t>19004847</t>
  </si>
  <si>
    <t>Tăng</t>
  </si>
  <si>
    <t>19004421</t>
  </si>
  <si>
    <t>Thành</t>
  </si>
  <si>
    <t>19004869</t>
  </si>
  <si>
    <t>Lê Thị Phương</t>
  </si>
  <si>
    <t>Thảo</t>
  </si>
  <si>
    <t>19004583</t>
  </si>
  <si>
    <t>Nguyễn Thị Thanh</t>
  </si>
  <si>
    <t>19004870</t>
  </si>
  <si>
    <t>Lương Xuân</t>
  </si>
  <si>
    <t>Thịnh</t>
  </si>
  <si>
    <t>19004882</t>
  </si>
  <si>
    <t>Đỗ Thị</t>
  </si>
  <si>
    <t>Thơm</t>
  </si>
  <si>
    <t>19004846</t>
  </si>
  <si>
    <t>Quách Minh</t>
  </si>
  <si>
    <t>Thử</t>
  </si>
  <si>
    <t>19004451</t>
  </si>
  <si>
    <t>Lê Nguyễn Mỹ</t>
  </si>
  <si>
    <t>Trâm</t>
  </si>
  <si>
    <t>19004871</t>
  </si>
  <si>
    <t>Trần Nguyên Bảo</t>
  </si>
  <si>
    <t>Trân</t>
  </si>
  <si>
    <t>19004563</t>
  </si>
  <si>
    <t>Bùi Anh</t>
  </si>
  <si>
    <t>19004873</t>
  </si>
  <si>
    <t>Cao Văn</t>
  </si>
  <si>
    <t>19004874</t>
  </si>
  <si>
    <t>Chung Trần Thế</t>
  </si>
  <si>
    <t>Vinh</t>
  </si>
  <si>
    <t>19004928</t>
  </si>
  <si>
    <t>Trịnh Khắc</t>
  </si>
  <si>
    <t>Vũ</t>
  </si>
  <si>
    <t>19004543</t>
  </si>
  <si>
    <t>Giáp Thị</t>
  </si>
  <si>
    <t>Vượng</t>
  </si>
  <si>
    <t>19004883</t>
  </si>
  <si>
    <t>Mai Nguyễn Hoàng</t>
  </si>
  <si>
    <t>Yến</t>
  </si>
  <si>
    <t>Lớp:  19T5-THU2    Sĩ số:  12  Khoa: Công nghệ Thông tin</t>
  </si>
  <si>
    <t>19004447</t>
  </si>
  <si>
    <t>Bùi Thị Lan</t>
  </si>
  <si>
    <t>19004637</t>
  </si>
  <si>
    <t>Hoàng Phúc</t>
  </si>
  <si>
    <t>19004537</t>
  </si>
  <si>
    <t>Nguyễn Hồng</t>
  </si>
  <si>
    <t>Đức</t>
  </si>
  <si>
    <t>19004896</t>
  </si>
  <si>
    <t>Nguyễn Minh</t>
  </si>
  <si>
    <t>19004893</t>
  </si>
  <si>
    <t>Lâm Viết</t>
  </si>
  <si>
    <t>19004546</t>
  </si>
  <si>
    <t>Nguyễn Trung</t>
  </si>
  <si>
    <t>19004635</t>
  </si>
  <si>
    <t>Trần Quốc</t>
  </si>
  <si>
    <t>Duy</t>
  </si>
  <si>
    <t>19004898</t>
  </si>
  <si>
    <t>Đặng Thu</t>
  </si>
  <si>
    <t>Hà</t>
  </si>
  <si>
    <t>19004478</t>
  </si>
  <si>
    <t>Hậu</t>
  </si>
  <si>
    <t>19005135</t>
  </si>
  <si>
    <t>Hiền</t>
  </si>
  <si>
    <t>19004900</t>
  </si>
  <si>
    <t>Hóa</t>
  </si>
  <si>
    <t>19004902</t>
  </si>
  <si>
    <t>Phạm Huy</t>
  </si>
  <si>
    <t>Hoàng</t>
  </si>
  <si>
    <t>19004620</t>
  </si>
  <si>
    <t>Tăng Cẩm</t>
  </si>
  <si>
    <t>Huê</t>
  </si>
  <si>
    <t>19004498</t>
  </si>
  <si>
    <t>Lê Thị</t>
  </si>
  <si>
    <t>Huyền</t>
  </si>
  <si>
    <t>19004772</t>
  </si>
  <si>
    <t>Đỗ Thị Phương</t>
  </si>
  <si>
    <t>19004473</t>
  </si>
  <si>
    <t>Nguyễn Thành</t>
  </si>
  <si>
    <t>19005151</t>
  </si>
  <si>
    <t>Vũ Đức</t>
  </si>
  <si>
    <t>Pháp</t>
  </si>
  <si>
    <t>19004909</t>
  </si>
  <si>
    <t>Cao Thị Hồng</t>
  </si>
  <si>
    <t>Thắm</t>
  </si>
  <si>
    <t>19004642</t>
  </si>
  <si>
    <t>Nguyễn Thị Hồng</t>
  </si>
  <si>
    <t>19004912</t>
  </si>
  <si>
    <t>Võ Đắc</t>
  </si>
  <si>
    <t>19004606</t>
  </si>
  <si>
    <t>Trần Thị Hồng</t>
  </si>
  <si>
    <t>Thu</t>
  </si>
  <si>
    <t>19004452</t>
  </si>
  <si>
    <t>Trần Thị Diễm</t>
  </si>
  <si>
    <t>Thúy</t>
  </si>
  <si>
    <t>19004624</t>
  </si>
  <si>
    <t>Nguyễn Thị</t>
  </si>
  <si>
    <t>Thủy</t>
  </si>
  <si>
    <t>19004643</t>
  </si>
  <si>
    <t>Nguyễn Việt</t>
  </si>
  <si>
    <t>Tiến</t>
  </si>
  <si>
    <t>19005152</t>
  </si>
  <si>
    <t>Trương Việt Khánh</t>
  </si>
  <si>
    <t>Trang</t>
  </si>
  <si>
    <t>19004636</t>
  </si>
  <si>
    <t>Trần Minh</t>
  </si>
  <si>
    <t>19004560</t>
  </si>
  <si>
    <t>Trần Thị Ánh</t>
  </si>
  <si>
    <t>Tuyết</t>
  </si>
  <si>
    <t>19004497</t>
  </si>
  <si>
    <t>Trang Thị Xuân</t>
  </si>
  <si>
    <t>Uyên</t>
  </si>
  <si>
    <t>19004522</t>
  </si>
  <si>
    <t>Trịnh Tuấn</t>
  </si>
  <si>
    <t>Vũ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</si>
</sst>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7" fillId="0" borderId="0" xfId="0" applyFont="1" applyAlignment="1"/>
    <xf numFmtId="0" fontId="8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8" fillId="0" borderId="0" xfId="0" applyFont="1" applyBorder="1" applyAlignment="1">
      <alignment horizontal="center"/>
    </xf>
    <xf numFmtId="0" fontId="6" fillId="0" borderId="0" xfId="0" applyFont="1" applyAlignment="1">
      <alignment vertical="justify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4" xfId="0" applyFont="1" applyBorder="1"/>
    <xf numFmtId="0" fontId="10" fillId="0" borderId="5" xfId="0" applyFont="1" applyBorder="1" applyAlignment="1">
      <alignment horizontal="center" vertical="center"/>
    </xf>
    <xf numFmtId="0" fontId="1" fillId="0" borderId="8" xfId="0" applyFont="1" applyBorder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" fillId="0" borderId="0" xfId="0" applyFont="1" applyBorder="1"/>
    <xf numFmtId="0" fontId="15" fillId="2" borderId="13" xfId="0" applyFont="1" applyFill="1" applyBorder="1" applyAlignment="1">
      <alignment horizontal="left" vertical="center"/>
    </xf>
    <xf numFmtId="4" fontId="16" fillId="2" borderId="2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2" fontId="17" fillId="0" borderId="2" xfId="0" applyNumberFormat="1" applyFont="1" applyBorder="1" applyAlignment="1">
      <alignment horizontal="right" vertical="center"/>
    </xf>
    <xf numFmtId="0" fontId="17" fillId="0" borderId="6" xfId="0" applyFont="1" applyBorder="1" applyAlignment="1">
      <alignment horizontal="center" vertical="center"/>
    </xf>
    <xf numFmtId="2" fontId="17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14" fillId="0" borderId="22" xfId="0" quotePrefix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24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</cellXfs>
  <cellStyles count="1">
    <cellStyle name="Normal" xfId="0" builtinId="0"/>
  </cellStyles>
  <dxfs count="28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4</xdr:row>
      <xdr:rowOff>57150</xdr:rowOff>
    </xdr:from>
    <xdr:to>
      <xdr:col>2</xdr:col>
      <xdr:colOff>752475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809625" y="8382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4</xdr:row>
      <xdr:rowOff>57150</xdr:rowOff>
    </xdr:from>
    <xdr:to>
      <xdr:col>2</xdr:col>
      <xdr:colOff>762000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19150" y="93345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abSelected="1" view="pageBreakPreview" topLeftCell="A49" zoomScaleNormal="100" workbookViewId="0">
      <selection activeCell="H12" sqref="H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0.83203125" style="1" customWidth="1"/>
    <col min="4" max="5" width="8.83203125" style="1" customWidth="1"/>
    <col min="6" max="6" width="10.83203125" style="1" customWidth="1"/>
    <col min="7" max="7" width="8.83203125" style="1" customWidth="1"/>
    <col min="8" max="8" width="10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36" t="s">
        <v>22</v>
      </c>
      <c r="B2" s="36"/>
      <c r="C2" s="36"/>
      <c r="D2" s="36"/>
      <c r="E2" s="37" t="s">
        <v>1</v>
      </c>
      <c r="F2" s="37"/>
      <c r="G2" s="37"/>
      <c r="H2" s="37"/>
      <c r="I2" s="3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33" t="s">
        <v>24</v>
      </c>
      <c r="B3" s="33"/>
      <c r="C3" s="33"/>
      <c r="D3" s="33"/>
      <c r="E3" s="38" t="s">
        <v>2</v>
      </c>
      <c r="F3" s="38"/>
      <c r="G3" s="38"/>
      <c r="H3" s="38"/>
      <c r="I3" s="3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33" t="s">
        <v>25</v>
      </c>
      <c r="B4" s="33"/>
      <c r="C4" s="33"/>
      <c r="D4" s="33"/>
      <c r="E4" s="33"/>
      <c r="F4" s="33"/>
      <c r="G4" s="33"/>
      <c r="H4" s="33"/>
      <c r="I4" s="3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34"/>
      <c r="B5" s="34"/>
      <c r="C5" s="34"/>
      <c r="D5" s="3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35" t="s">
        <v>3</v>
      </c>
      <c r="B6" s="35"/>
      <c r="C6" s="35"/>
      <c r="D6" s="35"/>
      <c r="E6" s="35"/>
      <c r="F6" s="35"/>
      <c r="G6" s="35"/>
      <c r="H6" s="35"/>
      <c r="I6" s="3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35" t="s">
        <v>27</v>
      </c>
      <c r="B7" s="35"/>
      <c r="C7" s="35"/>
      <c r="D7" s="35"/>
      <c r="E7" s="35"/>
      <c r="F7" s="35"/>
      <c r="G7" s="35"/>
      <c r="H7" s="35"/>
      <c r="I7" s="3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39" t="s">
        <v>37</v>
      </c>
      <c r="B8" s="39"/>
      <c r="C8" s="39"/>
      <c r="D8" s="39"/>
      <c r="E8" s="39"/>
      <c r="F8" s="39"/>
      <c r="G8" s="39"/>
      <c r="H8" s="39"/>
      <c r="I8" s="3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0" t="s">
        <v>4</v>
      </c>
      <c r="B10" s="40" t="s">
        <v>36</v>
      </c>
      <c r="C10" s="42" t="s">
        <v>5</v>
      </c>
      <c r="D10" s="43"/>
      <c r="E10" s="46" t="s">
        <v>21</v>
      </c>
      <c r="F10" s="47"/>
      <c r="G10" s="46" t="s">
        <v>6</v>
      </c>
      <c r="H10" s="47"/>
      <c r="I10" s="48" t="s">
        <v>7</v>
      </c>
    </row>
    <row r="11" spans="1:20" s="12" customFormat="1" ht="27.95" customHeight="1" x14ac:dyDescent="0.2">
      <c r="A11" s="41"/>
      <c r="B11" s="59"/>
      <c r="C11" s="44"/>
      <c r="D11" s="45"/>
      <c r="E11" s="13" t="s">
        <v>8</v>
      </c>
      <c r="F11" s="13" t="s">
        <v>9</v>
      </c>
      <c r="G11" s="13" t="s">
        <v>8</v>
      </c>
      <c r="H11" s="13" t="s">
        <v>9</v>
      </c>
      <c r="I11" s="41"/>
    </row>
    <row r="12" spans="1:20" s="12" customFormat="1" ht="20.100000000000001" customHeight="1" x14ac:dyDescent="0.2">
      <c r="A12" s="14">
        <v>1</v>
      </c>
      <c r="B12" s="60" t="s">
        <v>38</v>
      </c>
      <c r="C12" s="61" t="s">
        <v>39</v>
      </c>
      <c r="D12" s="62" t="s">
        <v>40</v>
      </c>
      <c r="E12" s="15"/>
      <c r="F12" s="28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8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 x14ac:dyDescent="0.2">
      <c r="A13" s="14">
        <v>2</v>
      </c>
      <c r="B13" s="60" t="s">
        <v>41</v>
      </c>
      <c r="C13" s="63" t="s">
        <v>42</v>
      </c>
      <c r="D13" s="64" t="s">
        <v>43</v>
      </c>
      <c r="E13" s="15"/>
      <c r="F13" s="28" t="str">
        <f t="shared" ref="F13:F34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8" t="str">
        <f t="shared" ref="H13:H34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 x14ac:dyDescent="0.2">
      <c r="A14" s="14">
        <v>3</v>
      </c>
      <c r="B14" s="60" t="s">
        <v>44</v>
      </c>
      <c r="C14" s="63" t="s">
        <v>45</v>
      </c>
      <c r="D14" s="64" t="s">
        <v>46</v>
      </c>
      <c r="E14" s="15"/>
      <c r="F14" s="28" t="str">
        <f t="shared" si="0"/>
        <v>Không XL</v>
      </c>
      <c r="G14" s="15"/>
      <c r="H14" s="28" t="str">
        <f t="shared" si="1"/>
        <v>Không XL</v>
      </c>
      <c r="I14" s="15"/>
    </row>
    <row r="15" spans="1:20" s="12" customFormat="1" ht="20.100000000000001" customHeight="1" x14ac:dyDescent="0.2">
      <c r="A15" s="14">
        <v>4</v>
      </c>
      <c r="B15" s="60" t="s">
        <v>47</v>
      </c>
      <c r="C15" s="63" t="s">
        <v>48</v>
      </c>
      <c r="D15" s="64" t="s">
        <v>46</v>
      </c>
      <c r="E15" s="15"/>
      <c r="F15" s="28" t="str">
        <f t="shared" si="0"/>
        <v>Không XL</v>
      </c>
      <c r="G15" s="15"/>
      <c r="H15" s="28" t="str">
        <f t="shared" si="1"/>
        <v>Không XL</v>
      </c>
      <c r="I15" s="15"/>
    </row>
    <row r="16" spans="1:20" s="12" customFormat="1" ht="20.100000000000001" customHeight="1" x14ac:dyDescent="0.2">
      <c r="A16" s="14">
        <v>5</v>
      </c>
      <c r="B16" s="60" t="s">
        <v>49</v>
      </c>
      <c r="C16" s="63" t="s">
        <v>50</v>
      </c>
      <c r="D16" s="64" t="s">
        <v>51</v>
      </c>
      <c r="E16" s="15"/>
      <c r="F16" s="28" t="str">
        <f t="shared" si="0"/>
        <v>Không XL</v>
      </c>
      <c r="G16" s="15"/>
      <c r="H16" s="28" t="str">
        <f t="shared" si="1"/>
        <v>Không XL</v>
      </c>
      <c r="I16" s="15"/>
    </row>
    <row r="17" spans="1:9" s="12" customFormat="1" ht="20.100000000000001" customHeight="1" x14ac:dyDescent="0.2">
      <c r="A17" s="14">
        <v>6</v>
      </c>
      <c r="B17" s="60" t="s">
        <v>52</v>
      </c>
      <c r="C17" s="63" t="s">
        <v>53</v>
      </c>
      <c r="D17" s="64" t="s">
        <v>51</v>
      </c>
      <c r="E17" s="15"/>
      <c r="F17" s="28" t="str">
        <f t="shared" si="0"/>
        <v>Không XL</v>
      </c>
      <c r="G17" s="15"/>
      <c r="H17" s="28" t="str">
        <f t="shared" si="1"/>
        <v>Không XL</v>
      </c>
      <c r="I17" s="15"/>
    </row>
    <row r="18" spans="1:9" s="12" customFormat="1" ht="20.100000000000001" customHeight="1" x14ac:dyDescent="0.2">
      <c r="A18" s="14">
        <v>7</v>
      </c>
      <c r="B18" s="60" t="s">
        <v>54</v>
      </c>
      <c r="C18" s="63" t="s">
        <v>55</v>
      </c>
      <c r="D18" s="64" t="s">
        <v>56</v>
      </c>
      <c r="E18" s="15"/>
      <c r="F18" s="28" t="str">
        <f t="shared" si="0"/>
        <v>Không XL</v>
      </c>
      <c r="G18" s="15"/>
      <c r="H18" s="28" t="str">
        <f t="shared" si="1"/>
        <v>Không XL</v>
      </c>
      <c r="I18" s="15"/>
    </row>
    <row r="19" spans="1:9" s="12" customFormat="1" ht="20.100000000000001" customHeight="1" x14ac:dyDescent="0.2">
      <c r="A19" s="14">
        <v>8</v>
      </c>
      <c r="B19" s="60" t="s">
        <v>57</v>
      </c>
      <c r="C19" s="63" t="s">
        <v>58</v>
      </c>
      <c r="D19" s="64" t="s">
        <v>59</v>
      </c>
      <c r="E19" s="15"/>
      <c r="F19" s="28" t="str">
        <f t="shared" si="0"/>
        <v>Không XL</v>
      </c>
      <c r="G19" s="15"/>
      <c r="H19" s="28" t="str">
        <f t="shared" si="1"/>
        <v>Không XL</v>
      </c>
      <c r="I19" s="15"/>
    </row>
    <row r="20" spans="1:9" s="12" customFormat="1" ht="20.100000000000001" customHeight="1" x14ac:dyDescent="0.2">
      <c r="A20" s="14">
        <v>9</v>
      </c>
      <c r="B20" s="60" t="s">
        <v>60</v>
      </c>
      <c r="C20" s="63" t="s">
        <v>61</v>
      </c>
      <c r="D20" s="64" t="s">
        <v>62</v>
      </c>
      <c r="E20" s="15"/>
      <c r="F20" s="28" t="str">
        <f t="shared" si="0"/>
        <v>Không XL</v>
      </c>
      <c r="G20" s="15"/>
      <c r="H20" s="28" t="str">
        <f t="shared" si="1"/>
        <v>Không XL</v>
      </c>
      <c r="I20" s="15"/>
    </row>
    <row r="21" spans="1:9" s="12" customFormat="1" ht="20.100000000000001" customHeight="1" x14ac:dyDescent="0.2">
      <c r="A21" s="14">
        <v>10</v>
      </c>
      <c r="B21" s="60" t="s">
        <v>63</v>
      </c>
      <c r="C21" s="63" t="s">
        <v>64</v>
      </c>
      <c r="D21" s="64" t="s">
        <v>32</v>
      </c>
      <c r="E21" s="15"/>
      <c r="F21" s="28" t="str">
        <f t="shared" si="0"/>
        <v>Không XL</v>
      </c>
      <c r="G21" s="15"/>
      <c r="H21" s="28" t="str">
        <f t="shared" si="1"/>
        <v>Không XL</v>
      </c>
      <c r="I21" s="15"/>
    </row>
    <row r="22" spans="1:9" s="12" customFormat="1" ht="20.100000000000001" customHeight="1" x14ac:dyDescent="0.2">
      <c r="A22" s="14">
        <v>11</v>
      </c>
      <c r="B22" s="60" t="s">
        <v>65</v>
      </c>
      <c r="C22" s="63" t="s">
        <v>66</v>
      </c>
      <c r="D22" s="64" t="s">
        <v>67</v>
      </c>
      <c r="E22" s="15"/>
      <c r="F22" s="28" t="str">
        <f t="shared" si="0"/>
        <v>Không XL</v>
      </c>
      <c r="G22" s="15"/>
      <c r="H22" s="28" t="str">
        <f t="shared" si="1"/>
        <v>Không XL</v>
      </c>
      <c r="I22" s="15"/>
    </row>
    <row r="23" spans="1:9" s="12" customFormat="1" ht="20.100000000000001" customHeight="1" x14ac:dyDescent="0.2">
      <c r="A23" s="14">
        <v>12</v>
      </c>
      <c r="B23" s="60" t="s">
        <v>68</v>
      </c>
      <c r="C23" s="63" t="s">
        <v>69</v>
      </c>
      <c r="D23" s="64" t="s">
        <v>70</v>
      </c>
      <c r="E23" s="15"/>
      <c r="F23" s="28" t="str">
        <f t="shared" si="0"/>
        <v>Không XL</v>
      </c>
      <c r="G23" s="15"/>
      <c r="H23" s="28" t="str">
        <f t="shared" si="1"/>
        <v>Không XL</v>
      </c>
      <c r="I23" s="15"/>
    </row>
    <row r="24" spans="1:9" s="12" customFormat="1" ht="20.100000000000001" customHeight="1" x14ac:dyDescent="0.2">
      <c r="A24" s="14">
        <v>13</v>
      </c>
      <c r="B24" s="60" t="s">
        <v>71</v>
      </c>
      <c r="C24" s="63" t="s">
        <v>72</v>
      </c>
      <c r="D24" s="64" t="s">
        <v>34</v>
      </c>
      <c r="E24" s="15"/>
      <c r="F24" s="28" t="str">
        <f t="shared" si="0"/>
        <v>Không XL</v>
      </c>
      <c r="G24" s="15"/>
      <c r="H24" s="28" t="str">
        <f t="shared" si="1"/>
        <v>Không XL</v>
      </c>
      <c r="I24" s="15"/>
    </row>
    <row r="25" spans="1:9" s="12" customFormat="1" ht="20.100000000000001" customHeight="1" x14ac:dyDescent="0.2">
      <c r="A25" s="14">
        <v>14</v>
      </c>
      <c r="B25" s="60" t="s">
        <v>73</v>
      </c>
      <c r="C25" s="63" t="s">
        <v>74</v>
      </c>
      <c r="D25" s="64" t="s">
        <v>75</v>
      </c>
      <c r="E25" s="15"/>
      <c r="F25" s="28" t="str">
        <f t="shared" si="0"/>
        <v>Không XL</v>
      </c>
      <c r="G25" s="15"/>
      <c r="H25" s="28" t="str">
        <f t="shared" si="1"/>
        <v>Không XL</v>
      </c>
      <c r="I25" s="15"/>
    </row>
    <row r="26" spans="1:9" s="12" customFormat="1" ht="20.100000000000001" customHeight="1" x14ac:dyDescent="0.2">
      <c r="A26" s="14">
        <v>15</v>
      </c>
      <c r="B26" s="60" t="s">
        <v>76</v>
      </c>
      <c r="C26" s="63" t="s">
        <v>77</v>
      </c>
      <c r="D26" s="64" t="s">
        <v>78</v>
      </c>
      <c r="E26" s="15"/>
      <c r="F26" s="28" t="str">
        <f t="shared" si="0"/>
        <v>Không XL</v>
      </c>
      <c r="G26" s="15"/>
      <c r="H26" s="28" t="str">
        <f t="shared" si="1"/>
        <v>Không XL</v>
      </c>
      <c r="I26" s="15"/>
    </row>
    <row r="27" spans="1:9" s="12" customFormat="1" ht="20.100000000000001" customHeight="1" x14ac:dyDescent="0.2">
      <c r="A27" s="14">
        <v>16</v>
      </c>
      <c r="B27" s="60" t="s">
        <v>79</v>
      </c>
      <c r="C27" s="63" t="s">
        <v>80</v>
      </c>
      <c r="D27" s="64" t="s">
        <v>81</v>
      </c>
      <c r="E27" s="15"/>
      <c r="F27" s="28" t="str">
        <f t="shared" si="0"/>
        <v>Không XL</v>
      </c>
      <c r="G27" s="15"/>
      <c r="H27" s="28" t="str">
        <f t="shared" si="1"/>
        <v>Không XL</v>
      </c>
      <c r="I27" s="15"/>
    </row>
    <row r="28" spans="1:9" s="12" customFormat="1" ht="20.100000000000001" customHeight="1" x14ac:dyDescent="0.2">
      <c r="A28" s="14">
        <v>17</v>
      </c>
      <c r="B28" s="60" t="s">
        <v>82</v>
      </c>
      <c r="C28" s="63" t="s">
        <v>83</v>
      </c>
      <c r="D28" s="64" t="s">
        <v>84</v>
      </c>
      <c r="E28" s="15"/>
      <c r="F28" s="28" t="str">
        <f t="shared" si="0"/>
        <v>Không XL</v>
      </c>
      <c r="G28" s="15"/>
      <c r="H28" s="28" t="str">
        <f t="shared" si="1"/>
        <v>Không XL</v>
      </c>
      <c r="I28" s="27"/>
    </row>
    <row r="29" spans="1:9" s="12" customFormat="1" ht="20.100000000000001" customHeight="1" x14ac:dyDescent="0.2">
      <c r="A29" s="14">
        <v>18</v>
      </c>
      <c r="B29" s="60" t="s">
        <v>85</v>
      </c>
      <c r="C29" s="63" t="s">
        <v>86</v>
      </c>
      <c r="D29" s="64" t="s">
        <v>87</v>
      </c>
      <c r="E29" s="15"/>
      <c r="F29" s="28" t="str">
        <f t="shared" si="0"/>
        <v>Không XL</v>
      </c>
      <c r="G29" s="15"/>
      <c r="H29" s="28" t="str">
        <f t="shared" si="1"/>
        <v>Không XL</v>
      </c>
      <c r="I29" s="15"/>
    </row>
    <row r="30" spans="1:9" s="12" customFormat="1" ht="20.100000000000001" customHeight="1" x14ac:dyDescent="0.2">
      <c r="A30" s="14">
        <v>19</v>
      </c>
      <c r="B30" s="60" t="s">
        <v>88</v>
      </c>
      <c r="C30" s="63" t="s">
        <v>89</v>
      </c>
      <c r="D30" s="64" t="s">
        <v>90</v>
      </c>
      <c r="E30" s="15"/>
      <c r="F30" s="28" t="str">
        <f t="shared" si="0"/>
        <v>Không XL</v>
      </c>
      <c r="G30" s="15"/>
      <c r="H30" s="28" t="str">
        <f t="shared" si="1"/>
        <v>Không XL</v>
      </c>
      <c r="I30" s="15"/>
    </row>
    <row r="31" spans="1:9" s="12" customFormat="1" ht="20.100000000000001" customHeight="1" x14ac:dyDescent="0.2">
      <c r="A31" s="14">
        <v>20</v>
      </c>
      <c r="B31" s="60" t="s">
        <v>91</v>
      </c>
      <c r="C31" s="63" t="s">
        <v>92</v>
      </c>
      <c r="D31" s="64" t="s">
        <v>28</v>
      </c>
      <c r="E31" s="15"/>
      <c r="F31" s="28" t="str">
        <f t="shared" si="0"/>
        <v>Không XL</v>
      </c>
      <c r="G31" s="15"/>
      <c r="H31" s="28" t="str">
        <f t="shared" si="1"/>
        <v>Không XL</v>
      </c>
      <c r="I31" s="15"/>
    </row>
    <row r="32" spans="1:9" s="12" customFormat="1" ht="20.100000000000001" customHeight="1" x14ac:dyDescent="0.2">
      <c r="A32" s="14">
        <v>21</v>
      </c>
      <c r="B32" s="60" t="s">
        <v>93</v>
      </c>
      <c r="C32" s="63" t="s">
        <v>94</v>
      </c>
      <c r="D32" s="64" t="s">
        <v>95</v>
      </c>
      <c r="E32" s="15"/>
      <c r="F32" s="28" t="str">
        <f t="shared" si="0"/>
        <v>Không XL</v>
      </c>
      <c r="G32" s="15"/>
      <c r="H32" s="28" t="str">
        <f t="shared" si="1"/>
        <v>Không XL</v>
      </c>
      <c r="I32" s="27"/>
    </row>
    <row r="33" spans="1:9" s="12" customFormat="1" ht="20.100000000000001" customHeight="1" x14ac:dyDescent="0.2">
      <c r="A33" s="14">
        <v>22</v>
      </c>
      <c r="B33" s="60" t="s">
        <v>96</v>
      </c>
      <c r="C33" s="63" t="s">
        <v>97</v>
      </c>
      <c r="D33" s="64" t="s">
        <v>98</v>
      </c>
      <c r="E33" s="15"/>
      <c r="F33" s="28" t="str">
        <f t="shared" si="0"/>
        <v>Không XL</v>
      </c>
      <c r="G33" s="15"/>
      <c r="H33" s="28" t="str">
        <f t="shared" si="1"/>
        <v>Không XL</v>
      </c>
      <c r="I33" s="15"/>
    </row>
    <row r="34" spans="1:9" s="12" customFormat="1" ht="20.100000000000001" customHeight="1" x14ac:dyDescent="0.2">
      <c r="A34" s="14">
        <v>23</v>
      </c>
      <c r="B34" s="60" t="s">
        <v>99</v>
      </c>
      <c r="C34" s="63" t="s">
        <v>100</v>
      </c>
      <c r="D34" s="64" t="s">
        <v>101</v>
      </c>
      <c r="E34" s="15"/>
      <c r="F34" s="28" t="str">
        <f t="shared" si="0"/>
        <v>Không XL</v>
      </c>
      <c r="G34" s="15"/>
      <c r="H34" s="28" t="str">
        <f t="shared" si="1"/>
        <v>Không XL</v>
      </c>
      <c r="I34" s="15"/>
    </row>
    <row r="35" spans="1:9" s="12" customFormat="1" ht="20.100000000000001" customHeight="1" x14ac:dyDescent="0.2">
      <c r="A35" s="14">
        <v>24</v>
      </c>
      <c r="B35" s="60" t="s">
        <v>102</v>
      </c>
      <c r="C35" s="63" t="s">
        <v>103</v>
      </c>
      <c r="D35" s="64" t="s">
        <v>104</v>
      </c>
      <c r="E35" s="15"/>
      <c r="F35" s="28" t="str">
        <f t="shared" ref="F35:F52" si="2">IF(AND(E35&gt;=90),"XS",IF(AND(E35&gt;=80),"Tốt",IF(AND(E35&gt;=70),"Khá",IF(AND(E35&gt;=60),"TB",IF(AND(E35&gt;=50),"TB",IF(AND(E35&gt;=30),"Yếu",IF(AND(E35&gt;=0),"Không XL"," ")))))))</f>
        <v>Không XL</v>
      </c>
      <c r="G35" s="15"/>
      <c r="H35" s="28" t="str">
        <f t="shared" ref="H35:H52" si="3">IF(AND(G35&gt;=90),"XS",IF(AND(G35&gt;=80),"Tốt",IF(AND(G35&gt;=70),"Khá",IF(AND(G35&gt;=60),"TB",IF(AND(G35&gt;=50),"TB",IF(AND(G35&gt;=30),"Yếu",IF(AND(G35&gt;=0),"Không XL"," ")))))))</f>
        <v>Không XL</v>
      </c>
      <c r="I35" s="15"/>
    </row>
    <row r="36" spans="1:9" s="12" customFormat="1" ht="20.100000000000001" customHeight="1" x14ac:dyDescent="0.2">
      <c r="A36" s="14">
        <v>25</v>
      </c>
      <c r="B36" s="60" t="s">
        <v>105</v>
      </c>
      <c r="C36" s="63" t="s">
        <v>106</v>
      </c>
      <c r="D36" s="64" t="s">
        <v>107</v>
      </c>
      <c r="E36" s="15"/>
      <c r="F36" s="28" t="str">
        <f t="shared" si="2"/>
        <v>Không XL</v>
      </c>
      <c r="G36" s="15"/>
      <c r="H36" s="28" t="str">
        <f t="shared" si="3"/>
        <v>Không XL</v>
      </c>
      <c r="I36" s="15"/>
    </row>
    <row r="37" spans="1:9" s="12" customFormat="1" ht="20.100000000000001" customHeight="1" x14ac:dyDescent="0.2">
      <c r="A37" s="14">
        <v>26</v>
      </c>
      <c r="B37" s="60" t="s">
        <v>108</v>
      </c>
      <c r="C37" s="63" t="s">
        <v>109</v>
      </c>
      <c r="D37" s="64" t="s">
        <v>110</v>
      </c>
      <c r="E37" s="15"/>
      <c r="F37" s="28" t="str">
        <f t="shared" si="2"/>
        <v>Không XL</v>
      </c>
      <c r="G37" s="15"/>
      <c r="H37" s="28" t="str">
        <f t="shared" si="3"/>
        <v>Không XL</v>
      </c>
      <c r="I37" s="15"/>
    </row>
    <row r="38" spans="1:9" s="12" customFormat="1" ht="20.100000000000001" customHeight="1" x14ac:dyDescent="0.2">
      <c r="A38" s="14">
        <v>27</v>
      </c>
      <c r="B38" s="60" t="s">
        <v>111</v>
      </c>
      <c r="C38" s="63" t="s">
        <v>33</v>
      </c>
      <c r="D38" s="64" t="s">
        <v>112</v>
      </c>
      <c r="E38" s="15"/>
      <c r="F38" s="28" t="str">
        <f t="shared" si="2"/>
        <v>Không XL</v>
      </c>
      <c r="G38" s="15"/>
      <c r="H38" s="28" t="str">
        <f t="shared" si="3"/>
        <v>Không XL</v>
      </c>
      <c r="I38" s="15"/>
    </row>
    <row r="39" spans="1:9" s="12" customFormat="1" ht="20.100000000000001" customHeight="1" x14ac:dyDescent="0.2">
      <c r="A39" s="14">
        <v>28</v>
      </c>
      <c r="B39" s="60" t="s">
        <v>113</v>
      </c>
      <c r="C39" s="63" t="s">
        <v>30</v>
      </c>
      <c r="D39" s="64" t="s">
        <v>114</v>
      </c>
      <c r="E39" s="15"/>
      <c r="F39" s="28" t="str">
        <f t="shared" si="2"/>
        <v>Không XL</v>
      </c>
      <c r="G39" s="15"/>
      <c r="H39" s="28" t="str">
        <f t="shared" si="3"/>
        <v>Không XL</v>
      </c>
      <c r="I39" s="15"/>
    </row>
    <row r="40" spans="1:9" s="12" customFormat="1" ht="20.100000000000001" customHeight="1" x14ac:dyDescent="0.2">
      <c r="A40" s="14">
        <v>29</v>
      </c>
      <c r="B40" s="60" t="s">
        <v>115</v>
      </c>
      <c r="C40" s="63" t="s">
        <v>116</v>
      </c>
      <c r="D40" s="64" t="s">
        <v>117</v>
      </c>
      <c r="E40" s="15"/>
      <c r="F40" s="28" t="str">
        <f t="shared" si="2"/>
        <v>Không XL</v>
      </c>
      <c r="G40" s="15"/>
      <c r="H40" s="28" t="str">
        <f t="shared" si="3"/>
        <v>Không XL</v>
      </c>
      <c r="I40" s="15"/>
    </row>
    <row r="41" spans="1:9" s="12" customFormat="1" ht="20.100000000000001" customHeight="1" x14ac:dyDescent="0.2">
      <c r="A41" s="14">
        <v>30</v>
      </c>
      <c r="B41" s="60" t="s">
        <v>118</v>
      </c>
      <c r="C41" s="63" t="s">
        <v>119</v>
      </c>
      <c r="D41" s="64" t="s">
        <v>117</v>
      </c>
      <c r="E41" s="15"/>
      <c r="F41" s="28" t="str">
        <f t="shared" si="2"/>
        <v>Không XL</v>
      </c>
      <c r="G41" s="15"/>
      <c r="H41" s="28" t="str">
        <f t="shared" si="3"/>
        <v>Không XL</v>
      </c>
      <c r="I41" s="15"/>
    </row>
    <row r="42" spans="1:9" s="12" customFormat="1" ht="20.100000000000001" customHeight="1" x14ac:dyDescent="0.2">
      <c r="A42" s="14">
        <v>31</v>
      </c>
      <c r="B42" s="60" t="s">
        <v>120</v>
      </c>
      <c r="C42" s="63" t="s">
        <v>121</v>
      </c>
      <c r="D42" s="64" t="s">
        <v>122</v>
      </c>
      <c r="E42" s="15"/>
      <c r="F42" s="28" t="str">
        <f t="shared" si="2"/>
        <v>Không XL</v>
      </c>
      <c r="G42" s="15"/>
      <c r="H42" s="28" t="str">
        <f t="shared" si="3"/>
        <v>Không XL</v>
      </c>
      <c r="I42" s="15"/>
    </row>
    <row r="43" spans="1:9" s="12" customFormat="1" ht="20.100000000000001" customHeight="1" x14ac:dyDescent="0.2">
      <c r="A43" s="14">
        <v>32</v>
      </c>
      <c r="B43" s="60" t="s">
        <v>123</v>
      </c>
      <c r="C43" s="63" t="s">
        <v>124</v>
      </c>
      <c r="D43" s="64" t="s">
        <v>125</v>
      </c>
      <c r="E43" s="15"/>
      <c r="F43" s="28" t="str">
        <f t="shared" si="2"/>
        <v>Không XL</v>
      </c>
      <c r="G43" s="15"/>
      <c r="H43" s="28" t="str">
        <f t="shared" si="3"/>
        <v>Không XL</v>
      </c>
      <c r="I43" s="15"/>
    </row>
    <row r="44" spans="1:9" s="12" customFormat="1" ht="20.100000000000001" customHeight="1" x14ac:dyDescent="0.2">
      <c r="A44" s="14">
        <v>33</v>
      </c>
      <c r="B44" s="60" t="s">
        <v>126</v>
      </c>
      <c r="C44" s="63" t="s">
        <v>127</v>
      </c>
      <c r="D44" s="64" t="s">
        <v>128</v>
      </c>
      <c r="E44" s="15"/>
      <c r="F44" s="28" t="str">
        <f t="shared" si="2"/>
        <v>Không XL</v>
      </c>
      <c r="G44" s="15"/>
      <c r="H44" s="28" t="str">
        <f t="shared" si="3"/>
        <v>Không XL</v>
      </c>
      <c r="I44" s="15"/>
    </row>
    <row r="45" spans="1:9" s="12" customFormat="1" ht="20.100000000000001" customHeight="1" x14ac:dyDescent="0.2">
      <c r="A45" s="14">
        <v>34</v>
      </c>
      <c r="B45" s="60" t="s">
        <v>129</v>
      </c>
      <c r="C45" s="63" t="s">
        <v>130</v>
      </c>
      <c r="D45" s="64" t="s">
        <v>131</v>
      </c>
      <c r="E45" s="15"/>
      <c r="F45" s="28" t="str">
        <f t="shared" si="2"/>
        <v>Không XL</v>
      </c>
      <c r="G45" s="15"/>
      <c r="H45" s="28" t="str">
        <f t="shared" si="3"/>
        <v>Không XL</v>
      </c>
      <c r="I45" s="15"/>
    </row>
    <row r="46" spans="1:9" s="12" customFormat="1" ht="20.100000000000001" customHeight="1" x14ac:dyDescent="0.2">
      <c r="A46" s="14">
        <v>35</v>
      </c>
      <c r="B46" s="60" t="s">
        <v>132</v>
      </c>
      <c r="C46" s="63" t="s">
        <v>133</v>
      </c>
      <c r="D46" s="64" t="s">
        <v>134</v>
      </c>
      <c r="E46" s="15"/>
      <c r="F46" s="28" t="str">
        <f t="shared" si="2"/>
        <v>Không XL</v>
      </c>
      <c r="G46" s="15"/>
      <c r="H46" s="28" t="str">
        <f t="shared" si="3"/>
        <v>Không XL</v>
      </c>
      <c r="I46" s="15"/>
    </row>
    <row r="47" spans="1:9" s="12" customFormat="1" ht="20.100000000000001" customHeight="1" x14ac:dyDescent="0.2">
      <c r="A47" s="14">
        <v>36</v>
      </c>
      <c r="B47" s="60" t="s">
        <v>135</v>
      </c>
      <c r="C47" s="63" t="s">
        <v>136</v>
      </c>
      <c r="D47" s="64" t="s">
        <v>31</v>
      </c>
      <c r="E47" s="15"/>
      <c r="F47" s="28" t="str">
        <f t="shared" si="2"/>
        <v>Không XL</v>
      </c>
      <c r="G47" s="15"/>
      <c r="H47" s="28" t="str">
        <f t="shared" si="3"/>
        <v>Không XL</v>
      </c>
      <c r="I47" s="15"/>
    </row>
    <row r="48" spans="1:9" s="12" customFormat="1" ht="20.100000000000001" customHeight="1" x14ac:dyDescent="0.2">
      <c r="A48" s="14">
        <v>37</v>
      </c>
      <c r="B48" s="60" t="s">
        <v>137</v>
      </c>
      <c r="C48" s="63" t="s">
        <v>138</v>
      </c>
      <c r="D48" s="64" t="s">
        <v>31</v>
      </c>
      <c r="E48" s="15"/>
      <c r="F48" s="28" t="str">
        <f t="shared" si="2"/>
        <v>Không XL</v>
      </c>
      <c r="G48" s="15"/>
      <c r="H48" s="28" t="str">
        <f t="shared" si="3"/>
        <v>Không XL</v>
      </c>
      <c r="I48" s="15"/>
    </row>
    <row r="49" spans="1:9" s="12" customFormat="1" ht="20.100000000000001" customHeight="1" x14ac:dyDescent="0.2">
      <c r="A49" s="14">
        <v>38</v>
      </c>
      <c r="B49" s="60" t="s">
        <v>139</v>
      </c>
      <c r="C49" s="63" t="s">
        <v>140</v>
      </c>
      <c r="D49" s="64" t="s">
        <v>141</v>
      </c>
      <c r="E49" s="15"/>
      <c r="F49" s="28" t="str">
        <f t="shared" si="2"/>
        <v>Không XL</v>
      </c>
      <c r="G49" s="15"/>
      <c r="H49" s="28" t="str">
        <f t="shared" si="3"/>
        <v>Không XL</v>
      </c>
      <c r="I49" s="15"/>
    </row>
    <row r="50" spans="1:9" s="12" customFormat="1" ht="20.100000000000001" customHeight="1" x14ac:dyDescent="0.2">
      <c r="A50" s="14">
        <v>39</v>
      </c>
      <c r="B50" s="60" t="s">
        <v>142</v>
      </c>
      <c r="C50" s="63" t="s">
        <v>143</v>
      </c>
      <c r="D50" s="64" t="s">
        <v>144</v>
      </c>
      <c r="E50" s="15"/>
      <c r="F50" s="28" t="str">
        <f t="shared" si="2"/>
        <v>Không XL</v>
      </c>
      <c r="G50" s="15"/>
      <c r="H50" s="28" t="str">
        <f t="shared" si="3"/>
        <v>Không XL</v>
      </c>
      <c r="I50" s="27"/>
    </row>
    <row r="51" spans="1:9" s="12" customFormat="1" ht="20.100000000000001" customHeight="1" x14ac:dyDescent="0.2">
      <c r="A51" s="14">
        <v>40</v>
      </c>
      <c r="B51" s="60" t="s">
        <v>145</v>
      </c>
      <c r="C51" s="63" t="s">
        <v>146</v>
      </c>
      <c r="D51" s="64" t="s">
        <v>147</v>
      </c>
      <c r="E51" s="15"/>
      <c r="F51" s="28"/>
      <c r="G51" s="15"/>
      <c r="H51" s="28"/>
      <c r="I51" s="27"/>
    </row>
    <row r="52" spans="1:9" s="12" customFormat="1" ht="20.100000000000001" customHeight="1" x14ac:dyDescent="0.2">
      <c r="A52" s="14">
        <v>41</v>
      </c>
      <c r="B52" s="60" t="s">
        <v>148</v>
      </c>
      <c r="C52" s="63" t="s">
        <v>149</v>
      </c>
      <c r="D52" s="64" t="s">
        <v>150</v>
      </c>
      <c r="E52" s="15"/>
      <c r="F52" s="28" t="str">
        <f t="shared" si="2"/>
        <v>Không XL</v>
      </c>
      <c r="G52" s="15"/>
      <c r="H52" s="28" t="str">
        <f t="shared" si="3"/>
        <v>Không XL</v>
      </c>
      <c r="I52" s="15"/>
    </row>
    <row r="53" spans="1:9" ht="24.95" customHeight="1" thickBot="1" x14ac:dyDescent="0.35">
      <c r="A53" s="26"/>
      <c r="B53" s="26"/>
      <c r="C53" s="50" t="s">
        <v>10</v>
      </c>
      <c r="D53" s="50"/>
      <c r="E53" s="50"/>
      <c r="F53" s="50"/>
      <c r="G53" s="50"/>
      <c r="H53" s="50"/>
      <c r="I53" s="50"/>
    </row>
    <row r="54" spans="1:9" ht="24.95" customHeight="1" x14ac:dyDescent="0.25">
      <c r="C54" s="51" t="s">
        <v>11</v>
      </c>
      <c r="D54" s="23"/>
      <c r="E54" s="53" t="s">
        <v>21</v>
      </c>
      <c r="F54" s="54"/>
      <c r="G54" s="55" t="s">
        <v>6</v>
      </c>
      <c r="H54" s="56"/>
      <c r="I54" s="57" t="s">
        <v>7</v>
      </c>
    </row>
    <row r="55" spans="1:9" s="12" customFormat="1" ht="24.95" customHeight="1" x14ac:dyDescent="0.2">
      <c r="C55" s="52"/>
      <c r="D55" s="24"/>
      <c r="E55" s="13" t="s">
        <v>12</v>
      </c>
      <c r="F55" s="16" t="s">
        <v>13</v>
      </c>
      <c r="G55" s="13" t="s">
        <v>12</v>
      </c>
      <c r="H55" s="16" t="s">
        <v>13</v>
      </c>
      <c r="I55" s="58"/>
    </row>
    <row r="56" spans="1:9" ht="24.95" customHeight="1" x14ac:dyDescent="0.25">
      <c r="C56" s="17" t="s">
        <v>14</v>
      </c>
      <c r="D56" s="11"/>
      <c r="E56" s="29">
        <f>COUNTIF(F12:F52,"Xuất sắc")</f>
        <v>0</v>
      </c>
      <c r="F56" s="30">
        <f>E56*100/A52</f>
        <v>0</v>
      </c>
      <c r="G56" s="29">
        <f>COUNTIF(H12:H52,"Xuất sắc")</f>
        <v>0</v>
      </c>
      <c r="H56" s="30">
        <f>G56*100/A52</f>
        <v>0</v>
      </c>
      <c r="I56" s="18"/>
    </row>
    <row r="57" spans="1:9" ht="24.95" customHeight="1" x14ac:dyDescent="0.25">
      <c r="C57" s="17" t="s">
        <v>15</v>
      </c>
      <c r="D57" s="11"/>
      <c r="E57" s="29">
        <f>COUNTIF(F12:F52,"Tốt")</f>
        <v>0</v>
      </c>
      <c r="F57" s="30">
        <f>E57*100/A52</f>
        <v>0</v>
      </c>
      <c r="G57" s="29">
        <f>COUNTIF(H12:H52,"Tốt")</f>
        <v>0</v>
      </c>
      <c r="H57" s="30">
        <f>G57*100/A52</f>
        <v>0</v>
      </c>
      <c r="I57" s="18"/>
    </row>
    <row r="58" spans="1:9" ht="24.95" customHeight="1" x14ac:dyDescent="0.25">
      <c r="C58" s="17" t="s">
        <v>16</v>
      </c>
      <c r="D58" s="11"/>
      <c r="E58" s="29">
        <f>COUNTIF(F12:F52,"Khá")</f>
        <v>0</v>
      </c>
      <c r="F58" s="30">
        <f>E58*100/A52</f>
        <v>0</v>
      </c>
      <c r="G58" s="29">
        <f>COUNTIF(H12:H52,"Khá")</f>
        <v>0</v>
      </c>
      <c r="H58" s="30">
        <f>G58*100/A52</f>
        <v>0</v>
      </c>
      <c r="I58" s="18"/>
    </row>
    <row r="59" spans="1:9" ht="24.95" customHeight="1" x14ac:dyDescent="0.25">
      <c r="C59" s="17" t="s">
        <v>17</v>
      </c>
      <c r="D59" s="11"/>
      <c r="E59" s="29">
        <f>COUNTIF(F12:F52,"TB")</f>
        <v>0</v>
      </c>
      <c r="F59" s="30">
        <f>E59*100/A52</f>
        <v>0</v>
      </c>
      <c r="G59" s="29">
        <f>COUNTIF(H12:H52,"TB")</f>
        <v>0</v>
      </c>
      <c r="H59" s="30">
        <f>G59*100/A52</f>
        <v>0</v>
      </c>
      <c r="I59" s="18"/>
    </row>
    <row r="60" spans="1:9" ht="24.95" customHeight="1" x14ac:dyDescent="0.25">
      <c r="C60" s="17" t="s">
        <v>18</v>
      </c>
      <c r="D60" s="11"/>
      <c r="E60" s="29">
        <f>COUNTIF(F12:F52,"Yếu")</f>
        <v>0</v>
      </c>
      <c r="F60" s="30">
        <f>E60*100/A52</f>
        <v>0</v>
      </c>
      <c r="G60" s="29">
        <f>COUNTIF(H12:H52,"Yếu")</f>
        <v>0</v>
      </c>
      <c r="H60" s="30">
        <f>G60*100/A52</f>
        <v>0</v>
      </c>
      <c r="I60" s="18"/>
    </row>
    <row r="61" spans="1:9" ht="24.95" customHeight="1" thickBot="1" x14ac:dyDescent="0.3">
      <c r="C61" s="19" t="s">
        <v>26</v>
      </c>
      <c r="D61" s="25"/>
      <c r="E61" s="31">
        <f>COUNTIF(F12:F52,"Không XL")</f>
        <v>40</v>
      </c>
      <c r="F61" s="32">
        <f>E61*100/A52</f>
        <v>97.560975609756099</v>
      </c>
      <c r="G61" s="31">
        <f>COUNTIF(H12:H52,"Không XL")</f>
        <v>40</v>
      </c>
      <c r="H61" s="32">
        <f>G61*100/A52</f>
        <v>97.560975609756099</v>
      </c>
      <c r="I61" s="20"/>
    </row>
    <row r="62" spans="1:9" ht="15" customHeight="1" x14ac:dyDescent="0.25">
      <c r="C62" s="21"/>
      <c r="D62" s="21"/>
    </row>
    <row r="63" spans="1:9" ht="20.100000000000001" customHeight="1" x14ac:dyDescent="0.25">
      <c r="E63" s="49" t="s">
        <v>23</v>
      </c>
      <c r="F63" s="49"/>
      <c r="G63" s="49"/>
      <c r="H63" s="49"/>
      <c r="I63" s="49"/>
    </row>
    <row r="64" spans="1:9" ht="20.100000000000001" customHeight="1" x14ac:dyDescent="0.25">
      <c r="A64" s="33" t="s">
        <v>6</v>
      </c>
      <c r="B64" s="33"/>
      <c r="C64" s="33"/>
      <c r="D64" s="33" t="s">
        <v>20</v>
      </c>
      <c r="E64" s="33"/>
      <c r="F64" s="33"/>
      <c r="G64" s="33"/>
      <c r="H64" s="33" t="s">
        <v>19</v>
      </c>
      <c r="I64" s="33"/>
    </row>
    <row r="65" spans="1:9" ht="20.100000000000001" customHeight="1" x14ac:dyDescent="0.25">
      <c r="A65" s="22"/>
      <c r="B65" s="22"/>
      <c r="C65" s="22"/>
      <c r="D65" s="22"/>
      <c r="E65" s="22"/>
      <c r="F65" s="22"/>
      <c r="G65" s="22"/>
      <c r="H65" s="22"/>
      <c r="I65" s="22"/>
    </row>
    <row r="66" spans="1:9" ht="18" customHeight="1" x14ac:dyDescent="0.25"/>
  </sheetData>
  <mergeCells count="25">
    <mergeCell ref="E63:I63"/>
    <mergeCell ref="A64:C64"/>
    <mergeCell ref="D64:G64"/>
    <mergeCell ref="H64:I64"/>
    <mergeCell ref="C53:I53"/>
    <mergeCell ref="C54:C55"/>
    <mergeCell ref="E54:F54"/>
    <mergeCell ref="G54:H54"/>
    <mergeCell ref="I54:I55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6:I6"/>
    <mergeCell ref="A2:D2"/>
    <mergeCell ref="E2:I2"/>
    <mergeCell ref="A3:D3"/>
    <mergeCell ref="E3:I3"/>
  </mergeCells>
  <phoneticPr fontId="12" type="noConversion"/>
  <conditionalFormatting sqref="F12 F35:F52 H35:H52">
    <cfRule type="cellIs" dxfId="19" priority="7" stopIfTrue="1" operator="equal">
      <formula>"SVG"</formula>
    </cfRule>
    <cfRule type="cellIs" dxfId="18" priority="8" stopIfTrue="1" operator="equal">
      <formula>"SVXS"</formula>
    </cfRule>
  </conditionalFormatting>
  <conditionalFormatting sqref="H12">
    <cfRule type="cellIs" dxfId="17" priority="5" stopIfTrue="1" operator="equal">
      <formula>"SVG"</formula>
    </cfRule>
    <cfRule type="cellIs" dxfId="16" priority="6" stopIfTrue="1" operator="equal">
      <formula>"SVXS"</formula>
    </cfRule>
  </conditionalFormatting>
  <conditionalFormatting sqref="F13:F34">
    <cfRule type="cellIs" dxfId="15" priority="3" stopIfTrue="1" operator="equal">
      <formula>"SVG"</formula>
    </cfRule>
    <cfRule type="cellIs" dxfId="14" priority="4" stopIfTrue="1" operator="equal">
      <formula>"SVXS"</formula>
    </cfRule>
  </conditionalFormatting>
  <conditionalFormatting sqref="H13:H34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5" right="0.25" top="0.25" bottom="0.25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view="pageBreakPreview" zoomScaleNormal="100" workbookViewId="0">
      <selection activeCell="C60" sqref="C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0.83203125" style="1" bestFit="1" customWidth="1"/>
    <col min="4" max="5" width="8.83203125" style="1" customWidth="1"/>
    <col min="6" max="6" width="10.83203125" style="1" customWidth="1"/>
    <col min="7" max="7" width="8.83203125" style="1" customWidth="1"/>
    <col min="8" max="8" width="10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36" t="s">
        <v>22</v>
      </c>
      <c r="B2" s="36"/>
      <c r="C2" s="36"/>
      <c r="D2" s="36"/>
      <c r="E2" s="37" t="s">
        <v>1</v>
      </c>
      <c r="F2" s="37"/>
      <c r="G2" s="37"/>
      <c r="H2" s="37"/>
      <c r="I2" s="3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33" t="s">
        <v>24</v>
      </c>
      <c r="B3" s="33"/>
      <c r="C3" s="33"/>
      <c r="D3" s="33"/>
      <c r="E3" s="38" t="s">
        <v>2</v>
      </c>
      <c r="F3" s="38"/>
      <c r="G3" s="38"/>
      <c r="H3" s="38"/>
      <c r="I3" s="3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33" t="s">
        <v>25</v>
      </c>
      <c r="B4" s="33"/>
      <c r="C4" s="33"/>
      <c r="D4" s="33"/>
      <c r="E4" s="33"/>
      <c r="F4" s="33"/>
      <c r="G4" s="33"/>
      <c r="H4" s="33"/>
      <c r="I4" s="3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34"/>
      <c r="B5" s="34"/>
      <c r="C5" s="34"/>
      <c r="D5" s="3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35" t="s">
        <v>3</v>
      </c>
      <c r="B6" s="35"/>
      <c r="C6" s="35"/>
      <c r="D6" s="35"/>
      <c r="E6" s="35"/>
      <c r="F6" s="35"/>
      <c r="G6" s="35"/>
      <c r="H6" s="35"/>
      <c r="I6" s="3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35" t="s">
        <v>27</v>
      </c>
      <c r="B7" s="35"/>
      <c r="C7" s="35"/>
      <c r="D7" s="35"/>
      <c r="E7" s="35"/>
      <c r="F7" s="35"/>
      <c r="G7" s="35"/>
      <c r="H7" s="35"/>
      <c r="I7" s="3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39" t="s">
        <v>151</v>
      </c>
      <c r="B8" s="39"/>
      <c r="C8" s="39"/>
      <c r="D8" s="39"/>
      <c r="E8" s="39"/>
      <c r="F8" s="39"/>
      <c r="G8" s="39"/>
      <c r="H8" s="39"/>
      <c r="I8" s="3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0" t="s">
        <v>4</v>
      </c>
      <c r="B10" s="40" t="s">
        <v>36</v>
      </c>
      <c r="C10" s="42" t="s">
        <v>5</v>
      </c>
      <c r="D10" s="43"/>
      <c r="E10" s="46" t="s">
        <v>21</v>
      </c>
      <c r="F10" s="47"/>
      <c r="G10" s="46" t="s">
        <v>6</v>
      </c>
      <c r="H10" s="47"/>
      <c r="I10" s="48" t="s">
        <v>7</v>
      </c>
    </row>
    <row r="11" spans="1:20" s="12" customFormat="1" ht="27.95" customHeight="1" x14ac:dyDescent="0.2">
      <c r="A11" s="41"/>
      <c r="B11" s="59"/>
      <c r="C11" s="44"/>
      <c r="D11" s="45"/>
      <c r="E11" s="13" t="s">
        <v>8</v>
      </c>
      <c r="F11" s="13" t="s">
        <v>9</v>
      </c>
      <c r="G11" s="13" t="s">
        <v>8</v>
      </c>
      <c r="H11" s="13" t="s">
        <v>9</v>
      </c>
      <c r="I11" s="41"/>
    </row>
    <row r="12" spans="1:20" s="12" customFormat="1" ht="18.95" customHeight="1" x14ac:dyDescent="0.2">
      <c r="A12" s="14">
        <v>1</v>
      </c>
      <c r="B12" s="60" t="s">
        <v>152</v>
      </c>
      <c r="C12" s="61" t="s">
        <v>153</v>
      </c>
      <c r="D12" s="62" t="s">
        <v>40</v>
      </c>
      <c r="E12" s="15"/>
      <c r="F12" s="28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8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18.95" customHeight="1" x14ac:dyDescent="0.2">
      <c r="A13" s="14">
        <v>2</v>
      </c>
      <c r="B13" s="60" t="s">
        <v>154</v>
      </c>
      <c r="C13" s="63" t="s">
        <v>155</v>
      </c>
      <c r="D13" s="64" t="s">
        <v>43</v>
      </c>
      <c r="E13" s="15"/>
      <c r="F13" s="28" t="str">
        <f t="shared" ref="F13:F23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8" t="str">
        <f t="shared" ref="H13:H23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18.95" customHeight="1" x14ac:dyDescent="0.2">
      <c r="A14" s="14">
        <v>3</v>
      </c>
      <c r="B14" s="60" t="s">
        <v>156</v>
      </c>
      <c r="C14" s="63" t="s">
        <v>157</v>
      </c>
      <c r="D14" s="64" t="s">
        <v>158</v>
      </c>
      <c r="E14" s="15"/>
      <c r="F14" s="28" t="str">
        <f t="shared" si="0"/>
        <v>Không XL</v>
      </c>
      <c r="G14" s="15"/>
      <c r="H14" s="28" t="str">
        <f t="shared" si="1"/>
        <v>Không XL</v>
      </c>
      <c r="I14" s="15"/>
    </row>
    <row r="15" spans="1:20" s="12" customFormat="1" ht="18.95" customHeight="1" x14ac:dyDescent="0.2">
      <c r="A15" s="14">
        <v>4</v>
      </c>
      <c r="B15" s="60" t="s">
        <v>159</v>
      </c>
      <c r="C15" s="63" t="s">
        <v>160</v>
      </c>
      <c r="D15" s="64" t="s">
        <v>158</v>
      </c>
      <c r="E15" s="15"/>
      <c r="F15" s="28" t="str">
        <f t="shared" si="0"/>
        <v>Không XL</v>
      </c>
      <c r="G15" s="15"/>
      <c r="H15" s="28" t="str">
        <f t="shared" si="1"/>
        <v>Không XL</v>
      </c>
      <c r="I15" s="15"/>
    </row>
    <row r="16" spans="1:20" s="12" customFormat="1" ht="18.95" customHeight="1" x14ac:dyDescent="0.2">
      <c r="A16" s="14">
        <v>5</v>
      </c>
      <c r="B16" s="60" t="s">
        <v>161</v>
      </c>
      <c r="C16" s="63" t="s">
        <v>162</v>
      </c>
      <c r="D16" s="64" t="s">
        <v>59</v>
      </c>
      <c r="E16" s="15"/>
      <c r="F16" s="28" t="str">
        <f t="shared" si="0"/>
        <v>Không XL</v>
      </c>
      <c r="G16" s="15"/>
      <c r="H16" s="28" t="str">
        <f t="shared" si="1"/>
        <v>Không XL</v>
      </c>
      <c r="I16" s="15"/>
    </row>
    <row r="17" spans="1:9" s="12" customFormat="1" ht="18.95" customHeight="1" x14ac:dyDescent="0.2">
      <c r="A17" s="14">
        <v>6</v>
      </c>
      <c r="B17" s="60" t="s">
        <v>163</v>
      </c>
      <c r="C17" s="63" t="s">
        <v>164</v>
      </c>
      <c r="D17" s="64" t="s">
        <v>59</v>
      </c>
      <c r="E17" s="15"/>
      <c r="F17" s="28" t="str">
        <f t="shared" si="0"/>
        <v>Không XL</v>
      </c>
      <c r="G17" s="15"/>
      <c r="H17" s="28" t="str">
        <f t="shared" si="1"/>
        <v>Không XL</v>
      </c>
      <c r="I17" s="15"/>
    </row>
    <row r="18" spans="1:9" s="12" customFormat="1" ht="18.95" customHeight="1" x14ac:dyDescent="0.2">
      <c r="A18" s="14">
        <v>7</v>
      </c>
      <c r="B18" s="60" t="s">
        <v>165</v>
      </c>
      <c r="C18" s="63" t="s">
        <v>166</v>
      </c>
      <c r="D18" s="64" t="s">
        <v>167</v>
      </c>
      <c r="E18" s="15"/>
      <c r="F18" s="28" t="str">
        <f t="shared" si="0"/>
        <v>Không XL</v>
      </c>
      <c r="G18" s="15"/>
      <c r="H18" s="28" t="str">
        <f t="shared" si="1"/>
        <v>Không XL</v>
      </c>
      <c r="I18" s="15"/>
    </row>
    <row r="19" spans="1:9" s="12" customFormat="1" ht="18.95" customHeight="1" x14ac:dyDescent="0.2">
      <c r="A19" s="14">
        <v>8</v>
      </c>
      <c r="B19" s="60" t="s">
        <v>168</v>
      </c>
      <c r="C19" s="63" t="s">
        <v>169</v>
      </c>
      <c r="D19" s="64" t="s">
        <v>170</v>
      </c>
      <c r="E19" s="15"/>
      <c r="F19" s="28" t="str">
        <f t="shared" si="0"/>
        <v>Không XL</v>
      </c>
      <c r="G19" s="15"/>
      <c r="H19" s="28" t="str">
        <f t="shared" si="1"/>
        <v>Không XL</v>
      </c>
      <c r="I19" s="15"/>
    </row>
    <row r="20" spans="1:9" s="12" customFormat="1" ht="18.95" customHeight="1" x14ac:dyDescent="0.2">
      <c r="A20" s="14">
        <v>9</v>
      </c>
      <c r="B20" s="60" t="s">
        <v>171</v>
      </c>
      <c r="C20" s="63" t="s">
        <v>30</v>
      </c>
      <c r="D20" s="64" t="s">
        <v>172</v>
      </c>
      <c r="E20" s="15"/>
      <c r="F20" s="28" t="str">
        <f t="shared" si="0"/>
        <v>Không XL</v>
      </c>
      <c r="G20" s="15"/>
      <c r="H20" s="28" t="str">
        <f t="shared" si="1"/>
        <v>Không XL</v>
      </c>
      <c r="I20" s="15"/>
    </row>
    <row r="21" spans="1:9" s="12" customFormat="1" ht="18.95" customHeight="1" x14ac:dyDescent="0.2">
      <c r="A21" s="14">
        <v>10</v>
      </c>
      <c r="B21" s="60" t="s">
        <v>173</v>
      </c>
      <c r="C21" s="63" t="s">
        <v>29</v>
      </c>
      <c r="D21" s="64" t="s">
        <v>174</v>
      </c>
      <c r="E21" s="15"/>
      <c r="F21" s="28" t="str">
        <f t="shared" si="0"/>
        <v>Không XL</v>
      </c>
      <c r="G21" s="15"/>
      <c r="H21" s="28" t="str">
        <f t="shared" si="1"/>
        <v>Không XL</v>
      </c>
      <c r="I21" s="15"/>
    </row>
    <row r="22" spans="1:9" s="12" customFormat="1" ht="18.95" customHeight="1" x14ac:dyDescent="0.2">
      <c r="A22" s="14">
        <v>11</v>
      </c>
      <c r="B22" s="60" t="s">
        <v>175</v>
      </c>
      <c r="C22" s="63" t="s">
        <v>106</v>
      </c>
      <c r="D22" s="64" t="s">
        <v>176</v>
      </c>
      <c r="E22" s="15"/>
      <c r="F22" s="28" t="str">
        <f t="shared" si="0"/>
        <v>Không XL</v>
      </c>
      <c r="G22" s="15"/>
      <c r="H22" s="28" t="str">
        <f t="shared" si="1"/>
        <v>Không XL</v>
      </c>
      <c r="I22" s="15"/>
    </row>
    <row r="23" spans="1:9" s="12" customFormat="1" ht="18.95" customHeight="1" x14ac:dyDescent="0.2">
      <c r="A23" s="14">
        <v>12</v>
      </c>
      <c r="B23" s="60" t="s">
        <v>177</v>
      </c>
      <c r="C23" s="63" t="s">
        <v>178</v>
      </c>
      <c r="D23" s="64" t="s">
        <v>179</v>
      </c>
      <c r="E23" s="15"/>
      <c r="F23" s="28" t="str">
        <f t="shared" si="0"/>
        <v>Không XL</v>
      </c>
      <c r="G23" s="15"/>
      <c r="H23" s="28" t="str">
        <f t="shared" si="1"/>
        <v>Không XL</v>
      </c>
      <c r="I23" s="15"/>
    </row>
    <row r="24" spans="1:9" s="12" customFormat="1" ht="18.95" customHeight="1" x14ac:dyDescent="0.2">
      <c r="A24" s="14">
        <v>13</v>
      </c>
      <c r="B24" s="60" t="s">
        <v>180</v>
      </c>
      <c r="C24" s="63" t="s">
        <v>181</v>
      </c>
      <c r="D24" s="64" t="s">
        <v>182</v>
      </c>
      <c r="E24" s="15"/>
      <c r="F24" s="28" t="str">
        <f t="shared" ref="F24:F40" si="2">IF(AND(E24&gt;=90),"XS",IF(AND(E24&gt;=80),"Tốt",IF(AND(E24&gt;=70),"Khá",IF(AND(E24&gt;=60),"TB",IF(AND(E24&gt;=50),"TB",IF(AND(E24&gt;=30),"Yếu",IF(AND(E24&gt;=0),"Không XL"," ")))))))</f>
        <v>Không XL</v>
      </c>
      <c r="G24" s="15"/>
      <c r="H24" s="28" t="str">
        <f t="shared" ref="H24:H40" si="3">IF(AND(G24&gt;=90),"XS",IF(AND(G24&gt;=80),"Tốt",IF(AND(G24&gt;=70),"Khá",IF(AND(G24&gt;=60),"TB",IF(AND(G24&gt;=50),"TB",IF(AND(G24&gt;=30),"Yếu",IF(AND(G24&gt;=0),"Không XL"," ")))))))</f>
        <v>Không XL</v>
      </c>
      <c r="I24" s="15"/>
    </row>
    <row r="25" spans="1:9" s="12" customFormat="1" ht="18.95" customHeight="1" x14ac:dyDescent="0.2">
      <c r="A25" s="14">
        <v>14</v>
      </c>
      <c r="B25" s="60" t="s">
        <v>183</v>
      </c>
      <c r="C25" s="63" t="s">
        <v>184</v>
      </c>
      <c r="D25" s="64" t="s">
        <v>185</v>
      </c>
      <c r="E25" s="15"/>
      <c r="F25" s="28" t="str">
        <f t="shared" si="2"/>
        <v>Không XL</v>
      </c>
      <c r="G25" s="15"/>
      <c r="H25" s="28" t="str">
        <f t="shared" si="3"/>
        <v>Không XL</v>
      </c>
      <c r="I25" s="15"/>
    </row>
    <row r="26" spans="1:9" s="12" customFormat="1" ht="18.95" customHeight="1" x14ac:dyDescent="0.2">
      <c r="A26" s="14">
        <v>15</v>
      </c>
      <c r="B26" s="60" t="s">
        <v>186</v>
      </c>
      <c r="C26" s="63" t="s">
        <v>187</v>
      </c>
      <c r="D26" s="64" t="s">
        <v>35</v>
      </c>
      <c r="E26" s="15"/>
      <c r="F26" s="28" t="str">
        <f t="shared" si="2"/>
        <v>Không XL</v>
      </c>
      <c r="G26" s="15"/>
      <c r="H26" s="28" t="str">
        <f t="shared" si="3"/>
        <v>Không XL</v>
      </c>
      <c r="I26" s="15"/>
    </row>
    <row r="27" spans="1:9" s="12" customFormat="1" ht="18.95" customHeight="1" x14ac:dyDescent="0.2">
      <c r="A27" s="14">
        <v>16</v>
      </c>
      <c r="B27" s="60" t="s">
        <v>188</v>
      </c>
      <c r="C27" s="63" t="s">
        <v>189</v>
      </c>
      <c r="D27" s="64" t="s">
        <v>28</v>
      </c>
      <c r="E27" s="15"/>
      <c r="F27" s="28" t="str">
        <f t="shared" si="2"/>
        <v>Không XL</v>
      </c>
      <c r="G27" s="15"/>
      <c r="H27" s="28" t="str">
        <f t="shared" si="3"/>
        <v>Không XL</v>
      </c>
      <c r="I27" s="15"/>
    </row>
    <row r="28" spans="1:9" s="12" customFormat="1" ht="18.95" customHeight="1" x14ac:dyDescent="0.2">
      <c r="A28" s="14">
        <v>17</v>
      </c>
      <c r="B28" s="60" t="s">
        <v>190</v>
      </c>
      <c r="C28" s="63" t="s">
        <v>191</v>
      </c>
      <c r="D28" s="64" t="s">
        <v>192</v>
      </c>
      <c r="E28" s="15"/>
      <c r="F28" s="28" t="str">
        <f t="shared" ref="F28:F34" si="4">IF(AND(E28&gt;=90),"XS",IF(AND(E28&gt;=80),"Tốt",IF(AND(E28&gt;=70),"Khá",IF(AND(E28&gt;=60),"TB",IF(AND(E28&gt;=50),"TB",IF(AND(E28&gt;=30),"Yếu",IF(AND(E28&gt;=0),"Không XL"," ")))))))</f>
        <v>Không XL</v>
      </c>
      <c r="G28" s="15"/>
      <c r="H28" s="28" t="str">
        <f t="shared" ref="H28:H34" si="5">IF(AND(G28&gt;=90),"XS",IF(AND(G28&gt;=80),"Tốt",IF(AND(G28&gt;=70),"Khá",IF(AND(G28&gt;=60),"TB",IF(AND(G28&gt;=50),"TB",IF(AND(G28&gt;=30),"Yếu",IF(AND(G28&gt;=0),"Không XL"," ")))))))</f>
        <v>Không XL</v>
      </c>
      <c r="I28" s="15"/>
    </row>
    <row r="29" spans="1:9" s="12" customFormat="1" ht="18.95" customHeight="1" x14ac:dyDescent="0.2">
      <c r="A29" s="14">
        <v>18</v>
      </c>
      <c r="B29" s="60" t="s">
        <v>193</v>
      </c>
      <c r="C29" s="63" t="s">
        <v>194</v>
      </c>
      <c r="D29" s="64" t="s">
        <v>195</v>
      </c>
      <c r="E29" s="15"/>
      <c r="F29" s="28" t="str">
        <f t="shared" si="4"/>
        <v>Không XL</v>
      </c>
      <c r="G29" s="15"/>
      <c r="H29" s="28" t="str">
        <f t="shared" si="5"/>
        <v>Không XL</v>
      </c>
      <c r="I29" s="15"/>
    </row>
    <row r="30" spans="1:9" s="12" customFormat="1" ht="18.95" customHeight="1" x14ac:dyDescent="0.2">
      <c r="A30" s="14">
        <v>19</v>
      </c>
      <c r="B30" s="60" t="s">
        <v>196</v>
      </c>
      <c r="C30" s="63" t="s">
        <v>197</v>
      </c>
      <c r="D30" s="64" t="s">
        <v>195</v>
      </c>
      <c r="E30" s="15"/>
      <c r="F30" s="28" t="str">
        <f t="shared" si="4"/>
        <v>Không XL</v>
      </c>
      <c r="G30" s="15"/>
      <c r="H30" s="28" t="str">
        <f t="shared" si="5"/>
        <v>Không XL</v>
      </c>
      <c r="I30" s="15"/>
    </row>
    <row r="31" spans="1:9" s="12" customFormat="1" ht="18.95" customHeight="1" x14ac:dyDescent="0.2">
      <c r="A31" s="14">
        <v>20</v>
      </c>
      <c r="B31" s="60" t="s">
        <v>198</v>
      </c>
      <c r="C31" s="63" t="s">
        <v>199</v>
      </c>
      <c r="D31" s="64" t="s">
        <v>122</v>
      </c>
      <c r="E31" s="15"/>
      <c r="F31" s="28" t="str">
        <f t="shared" si="4"/>
        <v>Không XL</v>
      </c>
      <c r="G31" s="15"/>
      <c r="H31" s="28" t="str">
        <f t="shared" si="5"/>
        <v>Không XL</v>
      </c>
      <c r="I31" s="15"/>
    </row>
    <row r="32" spans="1:9" s="12" customFormat="1" ht="18.95" customHeight="1" x14ac:dyDescent="0.2">
      <c r="A32" s="14">
        <v>21</v>
      </c>
      <c r="B32" s="60" t="s">
        <v>200</v>
      </c>
      <c r="C32" s="63" t="s">
        <v>201</v>
      </c>
      <c r="D32" s="64" t="s">
        <v>202</v>
      </c>
      <c r="E32" s="15"/>
      <c r="F32" s="28" t="str">
        <f t="shared" si="4"/>
        <v>Không XL</v>
      </c>
      <c r="G32" s="15"/>
      <c r="H32" s="28" t="str">
        <f t="shared" si="5"/>
        <v>Không XL</v>
      </c>
      <c r="I32" s="15"/>
    </row>
    <row r="33" spans="1:9" s="12" customFormat="1" ht="18.95" customHeight="1" x14ac:dyDescent="0.2">
      <c r="A33" s="14">
        <v>22</v>
      </c>
      <c r="B33" s="60" t="s">
        <v>203</v>
      </c>
      <c r="C33" s="63" t="s">
        <v>204</v>
      </c>
      <c r="D33" s="64" t="s">
        <v>205</v>
      </c>
      <c r="E33" s="15"/>
      <c r="F33" s="28" t="str">
        <f t="shared" si="4"/>
        <v>Không XL</v>
      </c>
      <c r="G33" s="15"/>
      <c r="H33" s="28" t="str">
        <f t="shared" si="5"/>
        <v>Không XL</v>
      </c>
      <c r="I33" s="15"/>
    </row>
    <row r="34" spans="1:9" s="12" customFormat="1" ht="18.95" customHeight="1" x14ac:dyDescent="0.2">
      <c r="A34" s="14">
        <v>23</v>
      </c>
      <c r="B34" s="60" t="s">
        <v>206</v>
      </c>
      <c r="C34" s="63" t="s">
        <v>207</v>
      </c>
      <c r="D34" s="64" t="s">
        <v>208</v>
      </c>
      <c r="E34" s="15"/>
      <c r="F34" s="28" t="str">
        <f t="shared" si="4"/>
        <v>Không XL</v>
      </c>
      <c r="G34" s="15"/>
      <c r="H34" s="28" t="str">
        <f t="shared" si="5"/>
        <v>Không XL</v>
      </c>
      <c r="I34" s="15"/>
    </row>
    <row r="35" spans="1:9" s="12" customFormat="1" ht="18.95" customHeight="1" x14ac:dyDescent="0.2">
      <c r="A35" s="14">
        <v>24</v>
      </c>
      <c r="B35" s="60" t="s">
        <v>209</v>
      </c>
      <c r="C35" s="63" t="s">
        <v>210</v>
      </c>
      <c r="D35" s="64" t="s">
        <v>211</v>
      </c>
      <c r="E35" s="15"/>
      <c r="F35" s="28" t="str">
        <f t="shared" si="2"/>
        <v>Không XL</v>
      </c>
      <c r="G35" s="15"/>
      <c r="H35" s="28" t="str">
        <f t="shared" si="3"/>
        <v>Không XL</v>
      </c>
      <c r="I35" s="15"/>
    </row>
    <row r="36" spans="1:9" s="12" customFormat="1" ht="18.95" customHeight="1" x14ac:dyDescent="0.2">
      <c r="A36" s="14">
        <v>25</v>
      </c>
      <c r="B36" s="60" t="s">
        <v>212</v>
      </c>
      <c r="C36" s="63" t="s">
        <v>213</v>
      </c>
      <c r="D36" s="64" t="s">
        <v>214</v>
      </c>
      <c r="E36" s="15"/>
      <c r="F36" s="28" t="str">
        <f t="shared" si="2"/>
        <v>Không XL</v>
      </c>
      <c r="G36" s="15"/>
      <c r="H36" s="28" t="str">
        <f t="shared" si="3"/>
        <v>Không XL</v>
      </c>
      <c r="I36" s="15"/>
    </row>
    <row r="37" spans="1:9" s="12" customFormat="1" ht="18.95" customHeight="1" x14ac:dyDescent="0.2">
      <c r="A37" s="14">
        <v>26</v>
      </c>
      <c r="B37" s="60" t="s">
        <v>215</v>
      </c>
      <c r="C37" s="63" t="s">
        <v>216</v>
      </c>
      <c r="D37" s="64" t="s">
        <v>31</v>
      </c>
      <c r="E37" s="15"/>
      <c r="F37" s="28" t="str">
        <f t="shared" si="2"/>
        <v>Không XL</v>
      </c>
      <c r="G37" s="15"/>
      <c r="H37" s="28" t="str">
        <f t="shared" si="3"/>
        <v>Không XL</v>
      </c>
      <c r="I37" s="15"/>
    </row>
    <row r="38" spans="1:9" s="12" customFormat="1" ht="18.95" customHeight="1" x14ac:dyDescent="0.2">
      <c r="A38" s="14">
        <v>27</v>
      </c>
      <c r="B38" s="60" t="s">
        <v>217</v>
      </c>
      <c r="C38" s="63" t="s">
        <v>218</v>
      </c>
      <c r="D38" s="64" t="s">
        <v>219</v>
      </c>
      <c r="E38" s="15"/>
      <c r="F38" s="28" t="str">
        <f t="shared" si="2"/>
        <v>Không XL</v>
      </c>
      <c r="G38" s="15"/>
      <c r="H38" s="28" t="str">
        <f t="shared" si="3"/>
        <v>Không XL</v>
      </c>
      <c r="I38" s="15"/>
    </row>
    <row r="39" spans="1:9" s="12" customFormat="1" ht="18.95" customHeight="1" x14ac:dyDescent="0.2">
      <c r="A39" s="14">
        <v>28</v>
      </c>
      <c r="B39" s="60" t="s">
        <v>220</v>
      </c>
      <c r="C39" s="63" t="s">
        <v>221</v>
      </c>
      <c r="D39" s="64" t="s">
        <v>222</v>
      </c>
      <c r="E39" s="15"/>
      <c r="F39" s="28" t="str">
        <f t="shared" si="2"/>
        <v>Không XL</v>
      </c>
      <c r="G39" s="15"/>
      <c r="H39" s="28" t="str">
        <f t="shared" si="3"/>
        <v>Không XL</v>
      </c>
      <c r="I39" s="15"/>
    </row>
    <row r="40" spans="1:9" s="12" customFormat="1" ht="18.95" customHeight="1" x14ac:dyDescent="0.2">
      <c r="A40" s="14">
        <v>29</v>
      </c>
      <c r="B40" s="60" t="s">
        <v>223</v>
      </c>
      <c r="C40" s="63" t="s">
        <v>224</v>
      </c>
      <c r="D40" s="64" t="s">
        <v>225</v>
      </c>
      <c r="E40" s="15"/>
      <c r="F40" s="28" t="str">
        <f t="shared" si="2"/>
        <v>Không XL</v>
      </c>
      <c r="G40" s="15"/>
      <c r="H40" s="28" t="str">
        <f t="shared" si="3"/>
        <v>Không XL</v>
      </c>
      <c r="I40" s="15"/>
    </row>
    <row r="41" spans="1:9" ht="24.95" customHeight="1" thickBot="1" x14ac:dyDescent="0.35">
      <c r="A41" s="26"/>
      <c r="B41" s="26"/>
      <c r="C41" s="50" t="s">
        <v>10</v>
      </c>
      <c r="D41" s="50"/>
      <c r="E41" s="50"/>
      <c r="F41" s="50"/>
      <c r="G41" s="50"/>
      <c r="H41" s="50"/>
      <c r="I41" s="50"/>
    </row>
    <row r="42" spans="1:9" ht="21.95" customHeight="1" x14ac:dyDescent="0.25">
      <c r="C42" s="51" t="s">
        <v>11</v>
      </c>
      <c r="D42" s="23"/>
      <c r="E42" s="53" t="s">
        <v>21</v>
      </c>
      <c r="F42" s="54"/>
      <c r="G42" s="55" t="s">
        <v>6</v>
      </c>
      <c r="H42" s="56"/>
      <c r="I42" s="57" t="s">
        <v>7</v>
      </c>
    </row>
    <row r="43" spans="1:9" s="12" customFormat="1" ht="21.95" customHeight="1" x14ac:dyDescent="0.2">
      <c r="C43" s="52"/>
      <c r="D43" s="24"/>
      <c r="E43" s="13" t="s">
        <v>12</v>
      </c>
      <c r="F43" s="16" t="s">
        <v>13</v>
      </c>
      <c r="G43" s="13" t="s">
        <v>12</v>
      </c>
      <c r="H43" s="16" t="s">
        <v>13</v>
      </c>
      <c r="I43" s="58"/>
    </row>
    <row r="44" spans="1:9" ht="21.95" customHeight="1" x14ac:dyDescent="0.25">
      <c r="C44" s="17" t="s">
        <v>14</v>
      </c>
      <c r="D44" s="11"/>
      <c r="E44" s="29">
        <f>COUNTIF(F12:F40,"Xuất sắc")</f>
        <v>0</v>
      </c>
      <c r="F44" s="30" t="e">
        <f>E44*100/#REF!</f>
        <v>#REF!</v>
      </c>
      <c r="G44" s="29">
        <f>COUNTIF(H12:H40,"Xuất sắc")</f>
        <v>0</v>
      </c>
      <c r="H44" s="30" t="e">
        <f>G44*100/#REF!</f>
        <v>#REF!</v>
      </c>
      <c r="I44" s="18"/>
    </row>
    <row r="45" spans="1:9" ht="21.95" customHeight="1" x14ac:dyDescent="0.25">
      <c r="C45" s="17" t="s">
        <v>15</v>
      </c>
      <c r="D45" s="11"/>
      <c r="E45" s="29">
        <f>COUNTIF(F12:F40,"Tốt")</f>
        <v>0</v>
      </c>
      <c r="F45" s="30" t="e">
        <f>E45*100/#REF!</f>
        <v>#REF!</v>
      </c>
      <c r="G45" s="29">
        <f>COUNTIF(H12:H40,"Tốt")</f>
        <v>0</v>
      </c>
      <c r="H45" s="30" t="e">
        <f>G45*100/#REF!</f>
        <v>#REF!</v>
      </c>
      <c r="I45" s="18"/>
    </row>
    <row r="46" spans="1:9" ht="21.95" customHeight="1" x14ac:dyDescent="0.25">
      <c r="C46" s="17" t="s">
        <v>16</v>
      </c>
      <c r="D46" s="11"/>
      <c r="E46" s="29">
        <f>COUNTIF(F12:F40,"Khá")</f>
        <v>0</v>
      </c>
      <c r="F46" s="30" t="e">
        <f>E46*100/#REF!</f>
        <v>#REF!</v>
      </c>
      <c r="G46" s="29">
        <f>COUNTIF(H12:H40,"Khá")</f>
        <v>0</v>
      </c>
      <c r="H46" s="30" t="e">
        <f>G46*100/#REF!</f>
        <v>#REF!</v>
      </c>
      <c r="I46" s="18"/>
    </row>
    <row r="47" spans="1:9" ht="21.95" customHeight="1" x14ac:dyDescent="0.25">
      <c r="C47" s="17" t="s">
        <v>17</v>
      </c>
      <c r="D47" s="11"/>
      <c r="E47" s="29">
        <f>COUNTIF(F12:F40,"TB")</f>
        <v>0</v>
      </c>
      <c r="F47" s="30" t="e">
        <f>E47*100/#REF!</f>
        <v>#REF!</v>
      </c>
      <c r="G47" s="29">
        <f>COUNTIF(H12:H40,"TB")</f>
        <v>0</v>
      </c>
      <c r="H47" s="30" t="e">
        <f>G47*100/#REF!</f>
        <v>#REF!</v>
      </c>
      <c r="I47" s="18"/>
    </row>
    <row r="48" spans="1:9" ht="21.95" customHeight="1" x14ac:dyDescent="0.25">
      <c r="C48" s="17" t="s">
        <v>18</v>
      </c>
      <c r="D48" s="11"/>
      <c r="E48" s="29">
        <f>COUNTIF(F12:F40,"Yếu")</f>
        <v>0</v>
      </c>
      <c r="F48" s="30" t="e">
        <f>E48*100/#REF!</f>
        <v>#REF!</v>
      </c>
      <c r="G48" s="29">
        <f>COUNTIF(H12:H40,"Yếu")</f>
        <v>0</v>
      </c>
      <c r="H48" s="30" t="e">
        <f>G48*100/#REF!</f>
        <v>#REF!</v>
      </c>
      <c r="I48" s="18"/>
    </row>
    <row r="49" spans="1:9" ht="21.95" customHeight="1" thickBot="1" x14ac:dyDescent="0.3">
      <c r="C49" s="19" t="s">
        <v>26</v>
      </c>
      <c r="D49" s="25"/>
      <c r="E49" s="31">
        <f>COUNTIF(F12:F40,"Không XL")</f>
        <v>29</v>
      </c>
      <c r="F49" s="32" t="e">
        <f>E49*100/#REF!</f>
        <v>#REF!</v>
      </c>
      <c r="G49" s="31">
        <f>COUNTIF(H12:H40,"Không XL")</f>
        <v>29</v>
      </c>
      <c r="H49" s="32" t="e">
        <f>G49*100/#REF!</f>
        <v>#REF!</v>
      </c>
      <c r="I49" s="20"/>
    </row>
    <row r="50" spans="1:9" ht="15" customHeight="1" x14ac:dyDescent="0.25">
      <c r="C50" s="21"/>
      <c r="D50" s="21"/>
    </row>
    <row r="51" spans="1:9" ht="18" customHeight="1" x14ac:dyDescent="0.25">
      <c r="E51" s="49" t="s">
        <v>23</v>
      </c>
      <c r="F51" s="49"/>
      <c r="G51" s="49"/>
      <c r="H51" s="49"/>
      <c r="I51" s="49"/>
    </row>
    <row r="52" spans="1:9" ht="18" customHeight="1" x14ac:dyDescent="0.25">
      <c r="A52" s="33" t="s">
        <v>6</v>
      </c>
      <c r="B52" s="33"/>
      <c r="C52" s="33"/>
      <c r="D52" s="33" t="s">
        <v>20</v>
      </c>
      <c r="E52" s="33"/>
      <c r="F52" s="33"/>
      <c r="G52" s="33"/>
      <c r="H52" s="33" t="s">
        <v>19</v>
      </c>
      <c r="I52" s="33"/>
    </row>
    <row r="53" spans="1:9" ht="20.100000000000001" customHeight="1" x14ac:dyDescent="0.25">
      <c r="A53" s="22"/>
      <c r="B53" s="22"/>
      <c r="C53" s="22"/>
      <c r="D53" s="22"/>
      <c r="E53" s="22"/>
      <c r="F53" s="22"/>
      <c r="G53" s="22"/>
      <c r="H53" s="22"/>
      <c r="I53" s="22"/>
    </row>
    <row r="54" spans="1:9" ht="20.100000000000001" customHeight="1" x14ac:dyDescent="0.25">
      <c r="A54" s="22"/>
      <c r="B54" s="22"/>
      <c r="C54" s="22"/>
      <c r="D54" s="22"/>
      <c r="E54" s="22"/>
      <c r="F54" s="22"/>
      <c r="G54" s="22"/>
      <c r="H54" s="22"/>
      <c r="I54" s="22"/>
    </row>
    <row r="55" spans="1:9" ht="20.100000000000001" customHeight="1" x14ac:dyDescent="0.25">
      <c r="A55" s="22"/>
      <c r="B55" s="22"/>
      <c r="C55" s="22"/>
      <c r="D55" s="22"/>
      <c r="E55" s="22"/>
      <c r="F55" s="22"/>
      <c r="G55" s="22"/>
      <c r="H55" s="22"/>
      <c r="I55" s="22"/>
    </row>
    <row r="56" spans="1:9" ht="18" customHeight="1" x14ac:dyDescent="0.25"/>
    <row r="57" spans="1:9" ht="18" customHeight="1" x14ac:dyDescent="0.25"/>
    <row r="60" spans="1:9" x14ac:dyDescent="0.25">
      <c r="A60" s="1">
        <v>1</v>
      </c>
    </row>
  </sheetData>
  <mergeCells count="25">
    <mergeCell ref="E51:I51"/>
    <mergeCell ref="A5:D5"/>
    <mergeCell ref="A6:I6"/>
    <mergeCell ref="B10:B11"/>
    <mergeCell ref="C41:I41"/>
    <mergeCell ref="C42:C43"/>
    <mergeCell ref="E42:F42"/>
    <mergeCell ref="G42:H42"/>
    <mergeCell ref="I42:I43"/>
    <mergeCell ref="A52:C52"/>
    <mergeCell ref="D52:G52"/>
    <mergeCell ref="H52:I52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</mergeCells>
  <phoneticPr fontId="12" type="noConversion"/>
  <conditionalFormatting sqref="F12 F24:F27 F35:F40">
    <cfRule type="cellIs" dxfId="11" priority="11" stopIfTrue="1" operator="equal">
      <formula>"SVG"</formula>
    </cfRule>
    <cfRule type="cellIs" dxfId="10" priority="12" stopIfTrue="1" operator="equal">
      <formula>"SVXS"</formula>
    </cfRule>
  </conditionalFormatting>
  <conditionalFormatting sqref="H12 H24:H27 H35:H40">
    <cfRule type="cellIs" dxfId="9" priority="9" stopIfTrue="1" operator="equal">
      <formula>"SVG"</formula>
    </cfRule>
    <cfRule type="cellIs" dxfId="8" priority="10" stopIfTrue="1" operator="equal">
      <formula>"SVXS"</formula>
    </cfRule>
  </conditionalFormatting>
  <conditionalFormatting sqref="F13:F23">
    <cfRule type="cellIs" dxfId="7" priority="7" stopIfTrue="1" operator="equal">
      <formula>"SVG"</formula>
    </cfRule>
    <cfRule type="cellIs" dxfId="6" priority="8" stopIfTrue="1" operator="equal">
      <formula>"SVXS"</formula>
    </cfRule>
  </conditionalFormatting>
  <conditionalFormatting sqref="H13:H23">
    <cfRule type="cellIs" dxfId="5" priority="5" stopIfTrue="1" operator="equal">
      <formula>"SVG"</formula>
    </cfRule>
    <cfRule type="cellIs" dxfId="4" priority="6" stopIfTrue="1" operator="equal">
      <formula>"SVXS"</formula>
    </cfRule>
  </conditionalFormatting>
  <conditionalFormatting sqref="F28:F34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H28:H34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19T5-THU1</vt:lpstr>
      <vt:lpstr>19T5-THU2</vt:lpstr>
      <vt:lpstr>'19T5-THU1'!Print_Titles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2018-12-07T00:23:01Z</cp:lastPrinted>
  <dcterms:created xsi:type="dcterms:W3CDTF">2014-11-24T02:19:52Z</dcterms:created>
  <dcterms:modified xsi:type="dcterms:W3CDTF">2020-05-26T09:49:14Z</dcterms:modified>
</cp:coreProperties>
</file>